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2515" windowHeight="94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C44" i="1" l="1"/>
  <c r="AA44" i="1"/>
  <c r="Y44" i="1"/>
  <c r="W44" i="1"/>
  <c r="U44" i="1"/>
  <c r="S44" i="1"/>
  <c r="Q44" i="1"/>
  <c r="O44" i="1"/>
  <c r="M44" i="1"/>
  <c r="K44" i="1"/>
  <c r="I44" i="1"/>
  <c r="AD44" i="1" s="1"/>
  <c r="E44" i="1"/>
  <c r="G44" i="1" s="1"/>
  <c r="D44" i="1"/>
  <c r="C44" i="1"/>
  <c r="B44" i="1"/>
  <c r="A44" i="1"/>
  <c r="AC43" i="1"/>
  <c r="AA43" i="1"/>
  <c r="Y43" i="1"/>
  <c r="W43" i="1"/>
  <c r="U43" i="1"/>
  <c r="S43" i="1"/>
  <c r="Q43" i="1"/>
  <c r="O43" i="1"/>
  <c r="M43" i="1"/>
  <c r="K43" i="1"/>
  <c r="I43" i="1"/>
  <c r="AD43" i="1" s="1"/>
  <c r="E43" i="1"/>
  <c r="G43" i="1" s="1"/>
  <c r="D43" i="1"/>
  <c r="C43" i="1"/>
  <c r="B43" i="1"/>
  <c r="A43" i="1"/>
  <c r="AC42" i="1"/>
  <c r="AA42" i="1"/>
  <c r="Y42" i="1"/>
  <c r="W42" i="1"/>
  <c r="U42" i="1"/>
  <c r="S42" i="1"/>
  <c r="Q42" i="1"/>
  <c r="O42" i="1"/>
  <c r="M42" i="1"/>
  <c r="K42" i="1"/>
  <c r="I42" i="1"/>
  <c r="AD42" i="1" s="1"/>
  <c r="E42" i="1"/>
  <c r="G42" i="1" s="1"/>
  <c r="D42" i="1"/>
  <c r="C42" i="1"/>
  <c r="B42" i="1"/>
  <c r="A42" i="1"/>
  <c r="AC41" i="1"/>
  <c r="AA41" i="1"/>
  <c r="Y41" i="1"/>
  <c r="W41" i="1"/>
  <c r="U41" i="1"/>
  <c r="S41" i="1"/>
  <c r="Q41" i="1"/>
  <c r="O41" i="1"/>
  <c r="M41" i="1"/>
  <c r="K41" i="1"/>
  <c r="I41" i="1"/>
  <c r="AD41" i="1" s="1"/>
  <c r="E41" i="1"/>
  <c r="G41" i="1" s="1"/>
  <c r="D41" i="1"/>
  <c r="C41" i="1"/>
  <c r="B41" i="1"/>
  <c r="A41" i="1"/>
  <c r="AC40" i="1"/>
  <c r="AA40" i="1"/>
  <c r="Y40" i="1"/>
  <c r="W40" i="1"/>
  <c r="U40" i="1"/>
  <c r="S40" i="1"/>
  <c r="Q40" i="1"/>
  <c r="O40" i="1"/>
  <c r="M40" i="1"/>
  <c r="K40" i="1"/>
  <c r="I40" i="1"/>
  <c r="AD40" i="1" s="1"/>
  <c r="G40" i="1"/>
  <c r="E40" i="1"/>
  <c r="D40" i="1"/>
  <c r="C40" i="1"/>
  <c r="B40" i="1"/>
  <c r="A40" i="1"/>
  <c r="AC39" i="1"/>
  <c r="AA39" i="1"/>
  <c r="Y39" i="1"/>
  <c r="W39" i="1"/>
  <c r="U39" i="1"/>
  <c r="S39" i="1"/>
  <c r="Q39" i="1"/>
  <c r="O39" i="1"/>
  <c r="M39" i="1"/>
  <c r="K39" i="1"/>
  <c r="I39" i="1"/>
  <c r="AD39" i="1" s="1"/>
  <c r="E39" i="1"/>
  <c r="G39" i="1" s="1"/>
  <c r="D39" i="1"/>
  <c r="C39" i="1"/>
  <c r="B39" i="1"/>
  <c r="A39" i="1"/>
  <c r="AC38" i="1"/>
  <c r="AA38" i="1"/>
  <c r="Y38" i="1"/>
  <c r="W38" i="1"/>
  <c r="U38" i="1"/>
  <c r="S38" i="1"/>
  <c r="Q38" i="1"/>
  <c r="O38" i="1"/>
  <c r="M38" i="1"/>
  <c r="K38" i="1"/>
  <c r="I38" i="1"/>
  <c r="AD38" i="1" s="1"/>
  <c r="G38" i="1"/>
  <c r="E38" i="1"/>
  <c r="D38" i="1"/>
  <c r="C38" i="1"/>
  <c r="B38" i="1"/>
  <c r="A38" i="1"/>
  <c r="AC37" i="1"/>
  <c r="AA37" i="1"/>
  <c r="Y37" i="1"/>
  <c r="W37" i="1"/>
  <c r="U37" i="1"/>
  <c r="S37" i="1"/>
  <c r="Q37" i="1"/>
  <c r="O37" i="1"/>
  <c r="M37" i="1"/>
  <c r="K37" i="1"/>
  <c r="AD37" i="1" s="1"/>
  <c r="I37" i="1"/>
  <c r="E37" i="1"/>
  <c r="G37" i="1" s="1"/>
  <c r="D37" i="1"/>
  <c r="C37" i="1"/>
  <c r="B37" i="1"/>
  <c r="A37" i="1"/>
  <c r="AC36" i="1"/>
  <c r="AA36" i="1"/>
  <c r="Y36" i="1"/>
  <c r="W36" i="1"/>
  <c r="U36" i="1"/>
  <c r="S36" i="1"/>
  <c r="Q36" i="1"/>
  <c r="O36" i="1"/>
  <c r="M36" i="1"/>
  <c r="K36" i="1"/>
  <c r="I36" i="1"/>
  <c r="AD36" i="1" s="1"/>
  <c r="G36" i="1"/>
  <c r="E36" i="1"/>
  <c r="D36" i="1"/>
  <c r="C36" i="1"/>
  <c r="B36" i="1"/>
  <c r="A36" i="1"/>
  <c r="AC35" i="1"/>
  <c r="AA35" i="1"/>
  <c r="Y35" i="1"/>
  <c r="W35" i="1"/>
  <c r="U35" i="1"/>
  <c r="S35" i="1"/>
  <c r="Q35" i="1"/>
  <c r="O35" i="1"/>
  <c r="M35" i="1"/>
  <c r="K35" i="1"/>
  <c r="AD35" i="1" s="1"/>
  <c r="I35" i="1"/>
  <c r="E35" i="1"/>
  <c r="G35" i="1" s="1"/>
  <c r="D35" i="1"/>
  <c r="C35" i="1"/>
  <c r="B35" i="1"/>
  <c r="A35" i="1"/>
  <c r="AC34" i="1"/>
  <c r="AA34" i="1"/>
  <c r="Y34" i="1"/>
  <c r="W34" i="1"/>
  <c r="U34" i="1"/>
  <c r="S34" i="1"/>
  <c r="Q34" i="1"/>
  <c r="O34" i="1"/>
  <c r="M34" i="1"/>
  <c r="K34" i="1"/>
  <c r="I34" i="1"/>
  <c r="AD34" i="1" s="1"/>
  <c r="G34" i="1"/>
  <c r="E34" i="1"/>
  <c r="D34" i="1"/>
  <c r="C34" i="1"/>
  <c r="B34" i="1"/>
  <c r="A34" i="1"/>
  <c r="AC33" i="1"/>
  <c r="AA33" i="1"/>
  <c r="Y33" i="1"/>
  <c r="W33" i="1"/>
  <c r="U33" i="1"/>
  <c r="S33" i="1"/>
  <c r="Q33" i="1"/>
  <c r="O33" i="1"/>
  <c r="M33" i="1"/>
  <c r="K33" i="1"/>
  <c r="AD33" i="1" s="1"/>
  <c r="I33" i="1"/>
  <c r="E33" i="1"/>
  <c r="G33" i="1" s="1"/>
  <c r="D33" i="1"/>
  <c r="C33" i="1"/>
  <c r="B33" i="1"/>
  <c r="A33" i="1"/>
  <c r="AC32" i="1"/>
  <c r="AA32" i="1"/>
  <c r="Y32" i="1"/>
  <c r="W32" i="1"/>
  <c r="U32" i="1"/>
  <c r="S32" i="1"/>
  <c r="Q32" i="1"/>
  <c r="O32" i="1"/>
  <c r="M32" i="1"/>
  <c r="K32" i="1"/>
  <c r="I32" i="1"/>
  <c r="AD32" i="1" s="1"/>
  <c r="G32" i="1"/>
  <c r="E32" i="1"/>
  <c r="D32" i="1"/>
  <c r="C32" i="1"/>
  <c r="B32" i="1"/>
  <c r="A32" i="1"/>
  <c r="AC31" i="1"/>
  <c r="AA31" i="1"/>
  <c r="Y31" i="1"/>
  <c r="W31" i="1"/>
  <c r="U31" i="1"/>
  <c r="S31" i="1"/>
  <c r="Q31" i="1"/>
  <c r="O31" i="1"/>
  <c r="M31" i="1"/>
  <c r="K31" i="1"/>
  <c r="AD31" i="1" s="1"/>
  <c r="I31" i="1"/>
  <c r="E31" i="1"/>
  <c r="G31" i="1" s="1"/>
  <c r="D31" i="1"/>
  <c r="C31" i="1"/>
  <c r="B31" i="1"/>
  <c r="A31" i="1"/>
  <c r="AC30" i="1"/>
  <c r="AA30" i="1"/>
  <c r="Y30" i="1"/>
  <c r="W30" i="1"/>
  <c r="U30" i="1"/>
  <c r="S30" i="1"/>
  <c r="Q30" i="1"/>
  <c r="O30" i="1"/>
  <c r="M30" i="1"/>
  <c r="K30" i="1"/>
  <c r="I30" i="1"/>
  <c r="AD30" i="1" s="1"/>
  <c r="G30" i="1"/>
  <c r="E30" i="1"/>
  <c r="D30" i="1"/>
  <c r="C30" i="1"/>
  <c r="B30" i="1"/>
  <c r="A30" i="1"/>
  <c r="AC29" i="1"/>
  <c r="AA29" i="1"/>
  <c r="Y29" i="1"/>
  <c r="W29" i="1"/>
  <c r="U29" i="1"/>
  <c r="S29" i="1"/>
  <c r="Q29" i="1"/>
  <c r="O29" i="1"/>
  <c r="M29" i="1"/>
  <c r="K29" i="1"/>
  <c r="AD29" i="1" s="1"/>
  <c r="I29" i="1"/>
  <c r="E29" i="1"/>
  <c r="G29" i="1" s="1"/>
  <c r="D29" i="1"/>
  <c r="C29" i="1"/>
  <c r="B29" i="1"/>
  <c r="A29" i="1"/>
  <c r="AC28" i="1"/>
  <c r="AA28" i="1"/>
  <c r="Y28" i="1"/>
  <c r="W28" i="1"/>
  <c r="U28" i="1"/>
  <c r="S28" i="1"/>
  <c r="Q28" i="1"/>
  <c r="O28" i="1"/>
  <c r="M28" i="1"/>
  <c r="K28" i="1"/>
  <c r="I28" i="1"/>
  <c r="AD28" i="1" s="1"/>
  <c r="G28" i="1"/>
  <c r="E28" i="1"/>
  <c r="D28" i="1"/>
  <c r="C28" i="1"/>
  <c r="B28" i="1"/>
  <c r="A28" i="1"/>
  <c r="AC27" i="1"/>
  <c r="AA27" i="1"/>
  <c r="Y27" i="1"/>
  <c r="W27" i="1"/>
  <c r="U27" i="1"/>
  <c r="S27" i="1"/>
  <c r="Q27" i="1"/>
  <c r="O27" i="1"/>
  <c r="M27" i="1"/>
  <c r="K27" i="1"/>
  <c r="AD27" i="1" s="1"/>
  <c r="I27" i="1"/>
  <c r="E27" i="1"/>
  <c r="G27" i="1" s="1"/>
  <c r="D27" i="1"/>
  <c r="C27" i="1"/>
  <c r="B27" i="1"/>
  <c r="A27" i="1"/>
  <c r="AC26" i="1"/>
  <c r="AA26" i="1"/>
  <c r="Y26" i="1"/>
  <c r="W26" i="1"/>
  <c r="U26" i="1"/>
  <c r="S26" i="1"/>
  <c r="Q26" i="1"/>
  <c r="O26" i="1"/>
  <c r="M26" i="1"/>
  <c r="K26" i="1"/>
  <c r="I26" i="1"/>
  <c r="AD26" i="1" s="1"/>
  <c r="G26" i="1"/>
  <c r="E26" i="1"/>
  <c r="D26" i="1"/>
  <c r="C26" i="1"/>
  <c r="B26" i="1"/>
  <c r="A26" i="1"/>
  <c r="AC25" i="1"/>
  <c r="AA25" i="1"/>
  <c r="Y25" i="1"/>
  <c r="W25" i="1"/>
  <c r="U25" i="1"/>
  <c r="S25" i="1"/>
  <c r="Q25" i="1"/>
  <c r="O25" i="1"/>
  <c r="M25" i="1"/>
  <c r="K25" i="1"/>
  <c r="AD25" i="1" s="1"/>
  <c r="I25" i="1"/>
  <c r="E25" i="1"/>
  <c r="G25" i="1" s="1"/>
  <c r="D25" i="1"/>
  <c r="C25" i="1"/>
  <c r="B25" i="1"/>
  <c r="A25" i="1"/>
  <c r="AC24" i="1"/>
  <c r="AA24" i="1"/>
  <c r="Y24" i="1"/>
  <c r="W24" i="1"/>
  <c r="U24" i="1"/>
  <c r="S24" i="1"/>
  <c r="Q24" i="1"/>
  <c r="O24" i="1"/>
  <c r="M24" i="1"/>
  <c r="K24" i="1"/>
  <c r="I24" i="1"/>
  <c r="AD24" i="1" s="1"/>
  <c r="G24" i="1"/>
  <c r="E24" i="1"/>
  <c r="D24" i="1"/>
  <c r="C24" i="1"/>
  <c r="B24" i="1"/>
  <c r="A24" i="1"/>
  <c r="AC23" i="1"/>
  <c r="AA23" i="1"/>
  <c r="Y23" i="1"/>
  <c r="W23" i="1"/>
  <c r="U23" i="1"/>
  <c r="S23" i="1"/>
  <c r="Q23" i="1"/>
  <c r="O23" i="1"/>
  <c r="M23" i="1"/>
  <c r="K23" i="1"/>
  <c r="AD23" i="1" s="1"/>
  <c r="I23" i="1"/>
  <c r="E23" i="1"/>
  <c r="G23" i="1" s="1"/>
  <c r="D23" i="1"/>
  <c r="C23" i="1"/>
  <c r="B23" i="1"/>
  <c r="A23" i="1"/>
  <c r="AC22" i="1"/>
  <c r="AA22" i="1"/>
  <c r="Y22" i="1"/>
  <c r="W22" i="1"/>
  <c r="U22" i="1"/>
  <c r="S22" i="1"/>
  <c r="Q22" i="1"/>
  <c r="O22" i="1"/>
  <c r="M22" i="1"/>
  <c r="K22" i="1"/>
  <c r="I22" i="1"/>
  <c r="AD22" i="1" s="1"/>
  <c r="G22" i="1"/>
  <c r="E22" i="1"/>
  <c r="D22" i="1"/>
  <c r="C22" i="1"/>
  <c r="B22" i="1"/>
  <c r="A22" i="1"/>
  <c r="AC21" i="1"/>
  <c r="AA21" i="1"/>
  <c r="Y21" i="1"/>
  <c r="W21" i="1"/>
  <c r="U21" i="1"/>
  <c r="S21" i="1"/>
  <c r="Q21" i="1"/>
  <c r="O21" i="1"/>
  <c r="M21" i="1"/>
  <c r="AD21" i="1" s="1"/>
  <c r="K21" i="1"/>
  <c r="I21" i="1"/>
  <c r="E21" i="1"/>
  <c r="G21" i="1" s="1"/>
  <c r="D21" i="1"/>
  <c r="C21" i="1"/>
  <c r="B21" i="1"/>
  <c r="A21" i="1"/>
  <c r="AC20" i="1"/>
  <c r="AA20" i="1"/>
  <c r="Y20" i="1"/>
  <c r="W20" i="1"/>
  <c r="U20" i="1"/>
  <c r="S20" i="1"/>
  <c r="Q20" i="1"/>
  <c r="O20" i="1"/>
  <c r="M20" i="1"/>
  <c r="K20" i="1"/>
  <c r="I20" i="1"/>
  <c r="AD20" i="1" s="1"/>
  <c r="G20" i="1"/>
  <c r="E20" i="1"/>
  <c r="D20" i="1"/>
  <c r="C20" i="1"/>
  <c r="B20" i="1"/>
  <c r="A20" i="1"/>
  <c r="AC19" i="1"/>
  <c r="AA19" i="1"/>
  <c r="Y19" i="1"/>
  <c r="W19" i="1"/>
  <c r="U19" i="1"/>
  <c r="S19" i="1"/>
  <c r="Q19" i="1"/>
  <c r="O19" i="1"/>
  <c r="M19" i="1"/>
  <c r="AD19" i="1" s="1"/>
  <c r="K19" i="1"/>
  <c r="I19" i="1"/>
  <c r="E19" i="1"/>
  <c r="G19" i="1" s="1"/>
  <c r="D19" i="1"/>
  <c r="C19" i="1"/>
  <c r="B19" i="1"/>
  <c r="A19" i="1"/>
  <c r="AC18" i="1"/>
  <c r="AA18" i="1"/>
  <c r="Y18" i="1"/>
  <c r="W18" i="1"/>
  <c r="U18" i="1"/>
  <c r="S18" i="1"/>
  <c r="Q18" i="1"/>
  <c r="O18" i="1"/>
  <c r="M18" i="1"/>
  <c r="K18" i="1"/>
  <c r="I18" i="1"/>
  <c r="AD18" i="1" s="1"/>
  <c r="G18" i="1"/>
  <c r="E18" i="1"/>
  <c r="D18" i="1"/>
  <c r="C18" i="1"/>
  <c r="B18" i="1"/>
  <c r="A18" i="1"/>
  <c r="AC17" i="1"/>
  <c r="AA17" i="1"/>
  <c r="Y17" i="1"/>
  <c r="W17" i="1"/>
  <c r="U17" i="1"/>
  <c r="S17" i="1"/>
  <c r="Q17" i="1"/>
  <c r="O17" i="1"/>
  <c r="M17" i="1"/>
  <c r="AD17" i="1" s="1"/>
  <c r="K17" i="1"/>
  <c r="I17" i="1"/>
  <c r="E17" i="1"/>
  <c r="G17" i="1" s="1"/>
  <c r="D17" i="1"/>
  <c r="C17" i="1"/>
  <c r="B17" i="1"/>
  <c r="A17" i="1"/>
  <c r="AC16" i="1"/>
  <c r="AA16" i="1"/>
  <c r="Y16" i="1"/>
  <c r="W16" i="1"/>
  <c r="U16" i="1"/>
  <c r="S16" i="1"/>
  <c r="Q16" i="1"/>
  <c r="O16" i="1"/>
  <c r="M16" i="1"/>
  <c r="K16" i="1"/>
  <c r="I16" i="1"/>
  <c r="AD16" i="1" s="1"/>
  <c r="G16" i="1"/>
  <c r="E16" i="1"/>
  <c r="D16" i="1"/>
  <c r="C16" i="1"/>
  <c r="B16" i="1"/>
  <c r="A16" i="1"/>
  <c r="AC15" i="1"/>
  <c r="AA15" i="1"/>
  <c r="Y15" i="1"/>
  <c r="W15" i="1"/>
  <c r="U15" i="1"/>
  <c r="S15" i="1"/>
  <c r="Q15" i="1"/>
  <c r="O15" i="1"/>
  <c r="M15" i="1"/>
  <c r="K15" i="1"/>
  <c r="AD15" i="1" s="1"/>
  <c r="I15" i="1"/>
  <c r="E15" i="1"/>
  <c r="G15" i="1" s="1"/>
  <c r="D15" i="1"/>
  <c r="C15" i="1"/>
  <c r="B15" i="1"/>
  <c r="A15" i="1"/>
  <c r="AC14" i="1"/>
  <c r="AA14" i="1"/>
  <c r="Y14" i="1"/>
  <c r="W14" i="1"/>
  <c r="U14" i="1"/>
  <c r="S14" i="1"/>
  <c r="Q14" i="1"/>
  <c r="O14" i="1"/>
  <c r="M14" i="1"/>
  <c r="K14" i="1"/>
  <c r="I14" i="1"/>
  <c r="AD14" i="1" s="1"/>
  <c r="G14" i="1"/>
  <c r="E14" i="1"/>
  <c r="D14" i="1"/>
  <c r="C14" i="1"/>
  <c r="B14" i="1"/>
  <c r="A14" i="1"/>
  <c r="AC13" i="1"/>
  <c r="AA13" i="1"/>
  <c r="Y13" i="1"/>
  <c r="W13" i="1"/>
  <c r="U13" i="1"/>
  <c r="S13" i="1"/>
  <c r="Q13" i="1"/>
  <c r="O13" i="1"/>
  <c r="M13" i="1"/>
  <c r="K13" i="1"/>
  <c r="AD13" i="1" s="1"/>
  <c r="I13" i="1"/>
  <c r="E13" i="1"/>
  <c r="G13" i="1" s="1"/>
  <c r="D13" i="1"/>
  <c r="C13" i="1"/>
  <c r="B13" i="1"/>
  <c r="A13" i="1"/>
  <c r="AC12" i="1"/>
  <c r="AA12" i="1"/>
  <c r="Y12" i="1"/>
  <c r="W12" i="1"/>
  <c r="U12" i="1"/>
  <c r="S12" i="1"/>
  <c r="Q12" i="1"/>
  <c r="O12" i="1"/>
  <c r="M12" i="1"/>
  <c r="K12" i="1"/>
  <c r="I12" i="1"/>
  <c r="AD12" i="1" s="1"/>
  <c r="G12" i="1"/>
  <c r="E12" i="1"/>
  <c r="D12" i="1"/>
  <c r="C12" i="1"/>
  <c r="B12" i="1"/>
  <c r="A12" i="1"/>
  <c r="AC11" i="1"/>
  <c r="AA11" i="1"/>
  <c r="Y11" i="1"/>
  <c r="W11" i="1"/>
  <c r="U11" i="1"/>
  <c r="S11" i="1"/>
  <c r="Q11" i="1"/>
  <c r="O11" i="1"/>
  <c r="M11" i="1"/>
  <c r="K11" i="1"/>
  <c r="AD11" i="1" s="1"/>
  <c r="I11" i="1"/>
  <c r="E11" i="1"/>
  <c r="G11" i="1" s="1"/>
  <c r="D11" i="1"/>
  <c r="C11" i="1"/>
  <c r="B11" i="1"/>
  <c r="A11" i="1"/>
  <c r="AC10" i="1"/>
  <c r="AA10" i="1"/>
  <c r="Y10" i="1"/>
  <c r="W10" i="1"/>
  <c r="U10" i="1"/>
  <c r="S10" i="1"/>
  <c r="Q10" i="1"/>
  <c r="O10" i="1"/>
  <c r="M10" i="1"/>
  <c r="K10" i="1"/>
  <c r="I10" i="1"/>
  <c r="AD10" i="1" s="1"/>
  <c r="G10" i="1"/>
  <c r="E10" i="1"/>
  <c r="D10" i="1"/>
  <c r="C10" i="1"/>
  <c r="B10" i="1"/>
  <c r="A10" i="1"/>
  <c r="AC9" i="1"/>
  <c r="AA9" i="1"/>
  <c r="Y9" i="1"/>
  <c r="W9" i="1"/>
  <c r="U9" i="1"/>
  <c r="S9" i="1"/>
  <c r="Q9" i="1"/>
  <c r="O9" i="1"/>
  <c r="M9" i="1"/>
  <c r="K9" i="1"/>
  <c r="AD9" i="1" s="1"/>
  <c r="I9" i="1"/>
  <c r="E9" i="1"/>
  <c r="G9" i="1" s="1"/>
  <c r="D9" i="1"/>
  <c r="C9" i="1"/>
  <c r="B9" i="1"/>
  <c r="A9" i="1"/>
  <c r="AC8" i="1"/>
  <c r="AA8" i="1"/>
  <c r="Y8" i="1"/>
  <c r="W8" i="1"/>
  <c r="U8" i="1"/>
  <c r="S8" i="1"/>
  <c r="Q8" i="1"/>
  <c r="O8" i="1"/>
  <c r="M8" i="1"/>
  <c r="K8" i="1"/>
  <c r="I8" i="1"/>
  <c r="AD8" i="1" s="1"/>
  <c r="G8" i="1"/>
  <c r="E8" i="1"/>
  <c r="D8" i="1"/>
  <c r="C8" i="1"/>
  <c r="B8" i="1"/>
  <c r="A8" i="1"/>
  <c r="AC7" i="1"/>
  <c r="AA7" i="1"/>
  <c r="Y7" i="1"/>
  <c r="W7" i="1"/>
  <c r="U7" i="1"/>
  <c r="S7" i="1"/>
  <c r="Q7" i="1"/>
  <c r="O7" i="1"/>
  <c r="M7" i="1"/>
  <c r="K7" i="1"/>
  <c r="AD7" i="1" s="1"/>
  <c r="I7" i="1"/>
  <c r="E7" i="1"/>
  <c r="G7" i="1" s="1"/>
  <c r="D7" i="1"/>
  <c r="C7" i="1"/>
  <c r="B7" i="1"/>
  <c r="A7" i="1"/>
  <c r="AC6" i="1"/>
  <c r="AA6" i="1"/>
  <c r="Y6" i="1"/>
  <c r="W6" i="1"/>
  <c r="U6" i="1"/>
  <c r="S6" i="1"/>
  <c r="Q6" i="1"/>
  <c r="O6" i="1"/>
  <c r="M6" i="1"/>
  <c r="K6" i="1"/>
  <c r="I6" i="1"/>
  <c r="AD6" i="1" s="1"/>
  <c r="G6" i="1"/>
  <c r="E6" i="1"/>
  <c r="D6" i="1"/>
  <c r="C6" i="1"/>
  <c r="B6" i="1"/>
  <c r="A6" i="1"/>
  <c r="AC5" i="1"/>
  <c r="AA5" i="1"/>
  <c r="Y5" i="1"/>
  <c r="W5" i="1"/>
  <c r="U5" i="1"/>
  <c r="S5" i="1"/>
  <c r="Q5" i="1"/>
  <c r="O5" i="1"/>
  <c r="M5" i="1"/>
  <c r="K5" i="1"/>
  <c r="AD5" i="1" s="1"/>
  <c r="I5" i="1"/>
  <c r="E5" i="1"/>
  <c r="G5" i="1" s="1"/>
  <c r="D5" i="1"/>
  <c r="C5" i="1"/>
  <c r="B5" i="1"/>
  <c r="A5" i="1"/>
</calcChain>
</file>

<file path=xl/sharedStrings.xml><?xml version="1.0" encoding="utf-8"?>
<sst xmlns="http://schemas.openxmlformats.org/spreadsheetml/2006/main" count="73" uniqueCount="24">
  <si>
    <t>Auswertung männlich</t>
  </si>
  <si>
    <t>Start-</t>
  </si>
  <si>
    <t>Name</t>
  </si>
  <si>
    <t>Vorname</t>
  </si>
  <si>
    <t>Verein</t>
  </si>
  <si>
    <t>Jahr</t>
  </si>
  <si>
    <t>AK</t>
  </si>
  <si>
    <t>10m fl.</t>
  </si>
  <si>
    <t>Weit</t>
  </si>
  <si>
    <t>Med.-ball</t>
  </si>
  <si>
    <t>Shuttle</t>
  </si>
  <si>
    <t>Hoch</t>
  </si>
  <si>
    <t>Ring</t>
  </si>
  <si>
    <t>Hürde</t>
  </si>
  <si>
    <t>Stab</t>
  </si>
  <si>
    <t>Vortex</t>
  </si>
  <si>
    <t>400m</t>
  </si>
  <si>
    <t>800m</t>
  </si>
  <si>
    <t>Gesamt-</t>
  </si>
  <si>
    <t>Platz</t>
  </si>
  <si>
    <t>nr.</t>
  </si>
  <si>
    <t>Pkte</t>
  </si>
  <si>
    <t>punkte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</si>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</sst>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10"/>
      </top>
      <bottom style="thick">
        <color indexed="1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1" fontId="2" fillId="0" borderId="1" xfId="0" applyNumberFormat="1" applyFont="1" applyBorder="1"/>
    <xf numFmtId="164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/>
    <xf numFmtId="0" fontId="2" fillId="0" borderId="2" xfId="0" applyFont="1" applyBorder="1"/>
    <xf numFmtId="2" fontId="2" fillId="0" borderId="2" xfId="0" applyNumberFormat="1" applyFont="1" applyBorder="1"/>
    <xf numFmtId="164" fontId="2" fillId="0" borderId="2" xfId="0" applyNumberFormat="1" applyFont="1" applyBorder="1"/>
    <xf numFmtId="165" fontId="2" fillId="0" borderId="2" xfId="0" applyNumberFormat="1" applyFont="1" applyBorder="1"/>
    <xf numFmtId="0" fontId="2" fillId="0" borderId="3" xfId="0" applyFont="1" applyBorder="1"/>
    <xf numFmtId="2" fontId="2" fillId="0" borderId="3" xfId="0" applyNumberFormat="1" applyFont="1" applyBorder="1"/>
    <xf numFmtId="164" fontId="2" fillId="0" borderId="3" xfId="0" applyNumberFormat="1" applyFont="1" applyBorder="1"/>
    <xf numFmtId="165" fontId="2" fillId="0" borderId="3" xfId="0" applyNumberFormat="1" applyFont="1" applyBorder="1"/>
    <xf numFmtId="0" fontId="2" fillId="0" borderId="4" xfId="0" applyFont="1" applyBorder="1"/>
    <xf numFmtId="2" fontId="2" fillId="0" borderId="4" xfId="0" applyNumberFormat="1" applyFont="1" applyBorder="1"/>
    <xf numFmtId="164" fontId="2" fillId="0" borderId="4" xfId="0" applyNumberFormat="1" applyFont="1" applyBorder="1"/>
    <xf numFmtId="165" fontId="2" fillId="0" borderId="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11</xdr:col>
      <xdr:colOff>152400</xdr:colOff>
      <xdr:row>0</xdr:row>
      <xdr:rowOff>152400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209538\AppData\Local\Temp\Ergebnisse%20Kinderzk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ännlich"/>
      <sheetName val="weiblich"/>
      <sheetName val="WK-Listen m"/>
      <sheetName val="WK-Listen w"/>
      <sheetName val="Hoch w"/>
      <sheetName val="Hoch m"/>
      <sheetName val="Auswertung w"/>
      <sheetName val="Auswertung m"/>
    </sheetNames>
    <sheetDataSet>
      <sheetData sheetId="0">
        <row r="7">
          <cell r="A7">
            <v>314</v>
          </cell>
          <cell r="B7" t="str">
            <v>Reichenbächer</v>
          </cell>
          <cell r="C7" t="str">
            <v>Richard</v>
          </cell>
          <cell r="D7">
            <v>2008</v>
          </cell>
          <cell r="E7" t="str">
            <v>ASV Erfurt</v>
          </cell>
        </row>
        <row r="8">
          <cell r="A8">
            <v>316</v>
          </cell>
          <cell r="B8" t="str">
            <v>Bock</v>
          </cell>
          <cell r="C8" t="str">
            <v>Julius</v>
          </cell>
          <cell r="D8">
            <v>2008</v>
          </cell>
          <cell r="E8" t="str">
            <v>ASV Erfurt</v>
          </cell>
        </row>
        <row r="9">
          <cell r="A9">
            <v>326</v>
          </cell>
          <cell r="B9" t="str">
            <v>Perleberg</v>
          </cell>
          <cell r="C9" t="str">
            <v>Matheo</v>
          </cell>
          <cell r="D9">
            <v>2008</v>
          </cell>
          <cell r="E9" t="str">
            <v>ASV Erfurt</v>
          </cell>
        </row>
        <row r="10">
          <cell r="A10">
            <v>328</v>
          </cell>
          <cell r="B10" t="str">
            <v>Beinhorn</v>
          </cell>
          <cell r="C10" t="str">
            <v>Julius</v>
          </cell>
          <cell r="D10">
            <v>2008</v>
          </cell>
          <cell r="E10" t="str">
            <v>ASV Erfurt</v>
          </cell>
        </row>
        <row r="11">
          <cell r="A11">
            <v>335</v>
          </cell>
          <cell r="B11" t="str">
            <v>Fisch</v>
          </cell>
          <cell r="C11" t="str">
            <v>Friedrich</v>
          </cell>
          <cell r="D11">
            <v>2008</v>
          </cell>
          <cell r="E11" t="str">
            <v>ASV Erfurt</v>
          </cell>
        </row>
        <row r="12">
          <cell r="A12">
            <v>306</v>
          </cell>
          <cell r="B12" t="str">
            <v>Titze</v>
          </cell>
          <cell r="C12" t="str">
            <v>Raphael</v>
          </cell>
          <cell r="D12">
            <v>2007</v>
          </cell>
          <cell r="E12" t="str">
            <v>WSSV 1990 Suhl e.V.</v>
          </cell>
        </row>
        <row r="13">
          <cell r="A13">
            <v>307</v>
          </cell>
          <cell r="B13" t="str">
            <v>Cernak</v>
          </cell>
          <cell r="C13" t="str">
            <v>Michal</v>
          </cell>
          <cell r="D13">
            <v>2007</v>
          </cell>
          <cell r="E13" t="str">
            <v>WSSV 1990 Suhl e.V.</v>
          </cell>
        </row>
        <row r="14">
          <cell r="A14">
            <v>319</v>
          </cell>
          <cell r="B14" t="str">
            <v>Gattner</v>
          </cell>
          <cell r="C14" t="str">
            <v>Henry</v>
          </cell>
          <cell r="D14">
            <v>2007</v>
          </cell>
          <cell r="E14" t="str">
            <v>ASV Erfurt</v>
          </cell>
        </row>
        <row r="15">
          <cell r="A15">
            <v>329</v>
          </cell>
          <cell r="B15" t="str">
            <v>Gniechwitz</v>
          </cell>
          <cell r="C15" t="str">
            <v>Francis</v>
          </cell>
          <cell r="D15">
            <v>2007</v>
          </cell>
          <cell r="E15" t="str">
            <v>ASV Erfurt</v>
          </cell>
        </row>
        <row r="16">
          <cell r="A16">
            <v>299</v>
          </cell>
          <cell r="B16" t="str">
            <v>Urban</v>
          </cell>
          <cell r="C16" t="str">
            <v>Dirk</v>
          </cell>
          <cell r="D16">
            <v>2006</v>
          </cell>
          <cell r="E16" t="str">
            <v>MTV 1860</v>
          </cell>
        </row>
        <row r="17">
          <cell r="A17">
            <v>302</v>
          </cell>
          <cell r="B17" t="str">
            <v>Friedrich</v>
          </cell>
          <cell r="C17" t="str">
            <v>Linus</v>
          </cell>
          <cell r="D17">
            <v>2006</v>
          </cell>
          <cell r="E17" t="str">
            <v>WSSV 1990 Suhl e.V.</v>
          </cell>
        </row>
        <row r="18">
          <cell r="A18">
            <v>309</v>
          </cell>
          <cell r="B18" t="str">
            <v>Keil</v>
          </cell>
          <cell r="C18" t="str">
            <v>Paul</v>
          </cell>
          <cell r="D18">
            <v>2006</v>
          </cell>
          <cell r="E18" t="str">
            <v>ASV Erfurt</v>
          </cell>
        </row>
        <row r="19">
          <cell r="A19">
            <v>310</v>
          </cell>
          <cell r="B19" t="str">
            <v>Herzog</v>
          </cell>
          <cell r="C19" t="str">
            <v>Tristan</v>
          </cell>
          <cell r="D19">
            <v>2006</v>
          </cell>
          <cell r="E19" t="str">
            <v>ASV Erfurt</v>
          </cell>
        </row>
        <row r="20">
          <cell r="A20">
            <v>333</v>
          </cell>
          <cell r="B20" t="str">
            <v>Entzian</v>
          </cell>
          <cell r="C20" t="str">
            <v>Luis</v>
          </cell>
          <cell r="D20">
            <v>2006</v>
          </cell>
          <cell r="E20" t="str">
            <v>ASV Erfurt</v>
          </cell>
        </row>
        <row r="21">
          <cell r="A21">
            <v>334</v>
          </cell>
          <cell r="B21" t="str">
            <v>Wittstock</v>
          </cell>
          <cell r="C21" t="str">
            <v>Marcell</v>
          </cell>
          <cell r="D21">
            <v>2006</v>
          </cell>
          <cell r="E21" t="str">
            <v>ASV Erfurt</v>
          </cell>
        </row>
        <row r="22">
          <cell r="A22">
            <v>311</v>
          </cell>
          <cell r="B22" t="str">
            <v>Müller</v>
          </cell>
          <cell r="C22" t="str">
            <v>Leon</v>
          </cell>
          <cell r="D22">
            <v>2005</v>
          </cell>
          <cell r="E22" t="str">
            <v>ASV Erfurt</v>
          </cell>
        </row>
        <row r="23">
          <cell r="A23">
            <v>312</v>
          </cell>
          <cell r="B23" t="str">
            <v>Walter</v>
          </cell>
          <cell r="C23" t="str">
            <v>Johannes</v>
          </cell>
          <cell r="D23">
            <v>2005</v>
          </cell>
          <cell r="E23" t="str">
            <v>ASV Erfurt</v>
          </cell>
        </row>
        <row r="24">
          <cell r="A24">
            <v>330</v>
          </cell>
          <cell r="B24" t="str">
            <v>Müller</v>
          </cell>
          <cell r="C24" t="str">
            <v>Marius</v>
          </cell>
          <cell r="D24">
            <v>2005</v>
          </cell>
          <cell r="E24" t="str">
            <v>ASV Erfurt</v>
          </cell>
        </row>
        <row r="25">
          <cell r="A25">
            <v>300</v>
          </cell>
          <cell r="B25" t="str">
            <v>Hahn</v>
          </cell>
          <cell r="C25" t="str">
            <v>Hannes</v>
          </cell>
          <cell r="D25">
            <v>2004</v>
          </cell>
          <cell r="E25" t="str">
            <v>ELAC</v>
          </cell>
        </row>
        <row r="26">
          <cell r="A26">
            <v>301</v>
          </cell>
          <cell r="B26" t="str">
            <v>Pohl</v>
          </cell>
          <cell r="C26" t="str">
            <v>Konstantin</v>
          </cell>
          <cell r="D26">
            <v>2004</v>
          </cell>
          <cell r="E26" t="str">
            <v>ELAC</v>
          </cell>
        </row>
        <row r="27">
          <cell r="A27">
            <v>303</v>
          </cell>
          <cell r="B27" t="str">
            <v>Schlautmann</v>
          </cell>
          <cell r="C27" t="str">
            <v>Martin</v>
          </cell>
          <cell r="D27">
            <v>2004</v>
          </cell>
          <cell r="E27" t="str">
            <v>WSSV 1990 Suhl e.V.</v>
          </cell>
        </row>
        <row r="28">
          <cell r="A28">
            <v>304</v>
          </cell>
          <cell r="B28" t="str">
            <v>Dzikowski</v>
          </cell>
          <cell r="C28" t="str">
            <v>Tim</v>
          </cell>
          <cell r="D28">
            <v>2004</v>
          </cell>
          <cell r="E28" t="str">
            <v>WSSV 1990 Suhl e.V.</v>
          </cell>
        </row>
        <row r="29">
          <cell r="A29">
            <v>305</v>
          </cell>
          <cell r="B29" t="str">
            <v>Friedrich</v>
          </cell>
          <cell r="C29" t="str">
            <v>Finn</v>
          </cell>
          <cell r="D29">
            <v>2004</v>
          </cell>
          <cell r="E29" t="str">
            <v>WSSV 1990 Suhl e.V.</v>
          </cell>
        </row>
        <row r="30">
          <cell r="A30">
            <v>332</v>
          </cell>
          <cell r="B30" t="str">
            <v>Römpler</v>
          </cell>
          <cell r="C30" t="str">
            <v>Nils</v>
          </cell>
          <cell r="D30">
            <v>2004</v>
          </cell>
          <cell r="E30" t="str">
            <v>ASV Erfurt</v>
          </cell>
        </row>
        <row r="31">
          <cell r="A31">
            <v>327</v>
          </cell>
          <cell r="B31" t="str">
            <v>Nenninger</v>
          </cell>
          <cell r="C31" t="str">
            <v>Luis</v>
          </cell>
          <cell r="D31">
            <v>2004</v>
          </cell>
          <cell r="E31" t="str">
            <v>ASV Erfurt</v>
          </cell>
        </row>
        <row r="32">
          <cell r="A32">
            <v>331</v>
          </cell>
          <cell r="B32" t="str">
            <v>Rödiger</v>
          </cell>
          <cell r="C32" t="str">
            <v>Arik</v>
          </cell>
          <cell r="D32">
            <v>2004</v>
          </cell>
          <cell r="E32" t="str">
            <v>ASV Erfurt</v>
          </cell>
        </row>
        <row r="33">
          <cell r="A33">
            <v>337</v>
          </cell>
          <cell r="B33" t="str">
            <v>Götz</v>
          </cell>
          <cell r="C33" t="str">
            <v>Johannes</v>
          </cell>
          <cell r="D33">
            <v>2004</v>
          </cell>
          <cell r="E33" t="str">
            <v>ELAC</v>
          </cell>
        </row>
        <row r="34">
          <cell r="A34">
            <v>318</v>
          </cell>
          <cell r="B34" t="str">
            <v>Olak</v>
          </cell>
          <cell r="C34" t="str">
            <v>Toni</v>
          </cell>
          <cell r="D34">
            <v>2004</v>
          </cell>
          <cell r="E34" t="str">
            <v>ELAC</v>
          </cell>
        </row>
        <row r="35">
          <cell r="A35">
            <v>388</v>
          </cell>
          <cell r="B35" t="str">
            <v>Ferneding</v>
          </cell>
          <cell r="C35" t="str">
            <v>Till</v>
          </cell>
          <cell r="D35">
            <v>2003</v>
          </cell>
          <cell r="E35" t="str">
            <v>ASV Erfurt</v>
          </cell>
        </row>
        <row r="36">
          <cell r="A36">
            <v>389</v>
          </cell>
          <cell r="B36" t="str">
            <v>Ferneding</v>
          </cell>
          <cell r="C36" t="str">
            <v>Conrad</v>
          </cell>
          <cell r="D36">
            <v>2003</v>
          </cell>
          <cell r="E36" t="str">
            <v>ASV Erfurt</v>
          </cell>
        </row>
        <row r="37">
          <cell r="A37">
            <v>325</v>
          </cell>
          <cell r="B37" t="str">
            <v>Cramer</v>
          </cell>
          <cell r="C37" t="str">
            <v>Marius</v>
          </cell>
          <cell r="D37">
            <v>2002</v>
          </cell>
          <cell r="E37" t="str">
            <v>ASV Erfurt</v>
          </cell>
        </row>
        <row r="38">
          <cell r="A38">
            <v>315</v>
          </cell>
          <cell r="B38" t="str">
            <v>Janeczek</v>
          </cell>
          <cell r="C38" t="str">
            <v>Leander</v>
          </cell>
          <cell r="D38">
            <v>2001</v>
          </cell>
          <cell r="E38" t="str">
            <v>ASV Erfurt</v>
          </cell>
        </row>
        <row r="39">
          <cell r="A39">
            <v>323</v>
          </cell>
          <cell r="B39" t="str">
            <v>Voigt</v>
          </cell>
          <cell r="C39" t="str">
            <v>Kai</v>
          </cell>
          <cell r="D39">
            <v>2001</v>
          </cell>
          <cell r="E39" t="str">
            <v>ASV Erfurt</v>
          </cell>
        </row>
        <row r="40">
          <cell r="A40">
            <v>322</v>
          </cell>
          <cell r="B40" t="str">
            <v>von Friesen</v>
          </cell>
          <cell r="C40" t="str">
            <v>Felix</v>
          </cell>
          <cell r="D40">
            <v>2000</v>
          </cell>
          <cell r="E40" t="str">
            <v>ASV Erfurt</v>
          </cell>
        </row>
        <row r="41">
          <cell r="A41">
            <v>308</v>
          </cell>
          <cell r="B41" t="str">
            <v>Schlautmann</v>
          </cell>
          <cell r="C41" t="str">
            <v>Johannes</v>
          </cell>
          <cell r="D41">
            <v>2000</v>
          </cell>
          <cell r="E41" t="str">
            <v>WSSV 1990 Suhl e.V.</v>
          </cell>
        </row>
        <row r="42">
          <cell r="A42">
            <v>313</v>
          </cell>
          <cell r="B42" t="str">
            <v>Heßler</v>
          </cell>
          <cell r="C42" t="str">
            <v>Daniel</v>
          </cell>
          <cell r="D42">
            <v>2000</v>
          </cell>
          <cell r="E42" t="str">
            <v>ASV Erfurt</v>
          </cell>
        </row>
        <row r="43">
          <cell r="A43">
            <v>317</v>
          </cell>
          <cell r="B43" t="str">
            <v>Kolarzik</v>
          </cell>
          <cell r="C43" t="str">
            <v>Tim</v>
          </cell>
          <cell r="D43">
            <v>2000</v>
          </cell>
          <cell r="E43" t="str">
            <v>ASV Erfurt</v>
          </cell>
        </row>
        <row r="44">
          <cell r="A44">
            <v>320</v>
          </cell>
          <cell r="B44" t="str">
            <v>Steingans</v>
          </cell>
          <cell r="C44" t="str">
            <v>Marvin</v>
          </cell>
          <cell r="D44">
            <v>2000</v>
          </cell>
          <cell r="E44" t="str">
            <v>ASV Erfurt</v>
          </cell>
        </row>
        <row r="45">
          <cell r="A45">
            <v>321</v>
          </cell>
          <cell r="B45" t="str">
            <v>Trümper</v>
          </cell>
          <cell r="C45" t="str">
            <v>Sebastian</v>
          </cell>
          <cell r="D45">
            <v>2000</v>
          </cell>
          <cell r="E45" t="str">
            <v>ASV Erfurt</v>
          </cell>
        </row>
        <row r="46">
          <cell r="A46">
            <v>324</v>
          </cell>
          <cell r="B46" t="str">
            <v>Keller</v>
          </cell>
          <cell r="C46" t="str">
            <v>Max</v>
          </cell>
          <cell r="D46">
            <v>2000</v>
          </cell>
          <cell r="E46" t="str">
            <v>ASV Erfurt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topLeftCell="A7" workbookViewId="0">
      <selection sqref="A1:AE44"/>
    </sheetView>
  </sheetViews>
  <sheetFormatPr defaultRowHeight="15" x14ac:dyDescent="0.25"/>
  <sheetData>
    <row r="1" spans="1:31" x14ac:dyDescent="0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2"/>
      <c r="L1" s="3"/>
      <c r="M1" s="2"/>
      <c r="N1" s="4"/>
      <c r="O1" s="2"/>
      <c r="P1" s="3"/>
      <c r="Q1" s="2"/>
      <c r="R1" s="3"/>
      <c r="S1" s="2"/>
      <c r="T1" s="3"/>
      <c r="U1" s="2"/>
      <c r="V1" s="3"/>
      <c r="W1" s="2"/>
      <c r="X1" s="3"/>
      <c r="Y1" s="2"/>
      <c r="Z1" s="5"/>
      <c r="AA1" s="2"/>
      <c r="AB1" s="5"/>
      <c r="AC1" s="2"/>
      <c r="AD1" s="2"/>
      <c r="AE1" s="2"/>
    </row>
    <row r="2" spans="1:31" x14ac:dyDescent="0.25">
      <c r="A2" s="2"/>
      <c r="B2" s="2"/>
      <c r="C2" s="2"/>
      <c r="D2" s="2"/>
      <c r="E2" s="2"/>
      <c r="F2" s="2"/>
      <c r="G2" s="2"/>
      <c r="H2" s="3"/>
      <c r="I2" s="2"/>
      <c r="J2" s="3"/>
      <c r="K2" s="2"/>
      <c r="L2" s="3"/>
      <c r="M2" s="2"/>
      <c r="N2" s="4"/>
      <c r="O2" s="2"/>
      <c r="P2" s="3"/>
      <c r="Q2" s="2"/>
      <c r="R2" s="3"/>
      <c r="S2" s="2"/>
      <c r="T2" s="3"/>
      <c r="U2" s="2"/>
      <c r="V2" s="3"/>
      <c r="W2" s="2"/>
      <c r="X2" s="3"/>
      <c r="Y2" s="2"/>
      <c r="Z2" s="5"/>
      <c r="AA2" s="2"/>
      <c r="AB2" s="5"/>
      <c r="AC2" s="2"/>
      <c r="AD2" s="2"/>
      <c r="AE2" s="2"/>
    </row>
    <row r="3" spans="1:31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7" t="s">
        <v>6</v>
      </c>
      <c r="G3" s="7"/>
      <c r="H3" s="8" t="s">
        <v>7</v>
      </c>
      <c r="I3" s="6"/>
      <c r="J3" s="9" t="s">
        <v>8</v>
      </c>
      <c r="K3" s="10"/>
      <c r="L3" s="8" t="s">
        <v>9</v>
      </c>
      <c r="M3" s="6"/>
      <c r="N3" s="11" t="s">
        <v>10</v>
      </c>
      <c r="O3" s="6"/>
      <c r="P3" s="8" t="s">
        <v>11</v>
      </c>
      <c r="Q3" s="6"/>
      <c r="R3" s="8" t="s">
        <v>12</v>
      </c>
      <c r="S3" s="6"/>
      <c r="T3" s="8" t="s">
        <v>13</v>
      </c>
      <c r="U3" s="6"/>
      <c r="V3" s="8" t="s">
        <v>14</v>
      </c>
      <c r="W3" s="6"/>
      <c r="X3" s="8" t="s">
        <v>15</v>
      </c>
      <c r="Y3" s="6"/>
      <c r="Z3" s="12" t="s">
        <v>16</v>
      </c>
      <c r="AA3" s="6"/>
      <c r="AB3" s="12" t="s">
        <v>17</v>
      </c>
      <c r="AC3" s="6"/>
      <c r="AD3" s="6" t="s">
        <v>18</v>
      </c>
      <c r="AE3" s="6" t="s">
        <v>19</v>
      </c>
    </row>
    <row r="4" spans="1:31" x14ac:dyDescent="0.25">
      <c r="A4" s="6" t="s">
        <v>20</v>
      </c>
      <c r="B4" s="6"/>
      <c r="C4" s="6"/>
      <c r="D4" s="6"/>
      <c r="E4" s="6"/>
      <c r="F4" s="6"/>
      <c r="G4" s="6"/>
      <c r="H4" s="9">
        <v>1.75</v>
      </c>
      <c r="I4" s="10" t="s">
        <v>21</v>
      </c>
      <c r="J4" s="9">
        <v>2.91</v>
      </c>
      <c r="K4" s="10" t="s">
        <v>21</v>
      </c>
      <c r="L4" s="9">
        <v>4.7</v>
      </c>
      <c r="M4" s="10" t="s">
        <v>21</v>
      </c>
      <c r="N4" s="13">
        <v>30</v>
      </c>
      <c r="O4" s="10" t="s">
        <v>21</v>
      </c>
      <c r="P4" s="9">
        <v>0.83</v>
      </c>
      <c r="Q4" s="10" t="s">
        <v>21</v>
      </c>
      <c r="R4" s="9">
        <v>12.68</v>
      </c>
      <c r="S4" s="10" t="s">
        <v>21</v>
      </c>
      <c r="T4" s="9">
        <v>11.23</v>
      </c>
      <c r="U4" s="10" t="s">
        <v>21</v>
      </c>
      <c r="V4" s="9">
        <v>2.0499999999999998</v>
      </c>
      <c r="W4" s="10" t="s">
        <v>21</v>
      </c>
      <c r="X4" s="8">
        <v>10.46</v>
      </c>
      <c r="Y4" s="10" t="s">
        <v>21</v>
      </c>
      <c r="Z4" s="14">
        <v>107</v>
      </c>
      <c r="AA4" s="10" t="s">
        <v>21</v>
      </c>
      <c r="AB4" s="14">
        <v>214</v>
      </c>
      <c r="AC4" s="10" t="s">
        <v>21</v>
      </c>
      <c r="AD4" s="6" t="s">
        <v>22</v>
      </c>
      <c r="AE4" s="6"/>
    </row>
    <row r="5" spans="1:31" x14ac:dyDescent="0.25">
      <c r="A5" s="6">
        <f>[1]männlich!A7</f>
        <v>314</v>
      </c>
      <c r="B5" s="6" t="str">
        <f>IF(ISTEXT([1]männlich!B7),[1]männlich!B7,"")</f>
        <v>Reichenbächer</v>
      </c>
      <c r="C5" s="6" t="str">
        <f>IF(ISTEXT([1]männlich!C7),[1]männlich!C7,"")</f>
        <v>Richard</v>
      </c>
      <c r="D5" s="6" t="str">
        <f>IF(ISTEXT([1]männlich!E7),[1]männlich!E7,"")</f>
        <v>ASV Erfurt</v>
      </c>
      <c r="E5" s="6">
        <f>IF(ISNUMBER([1]männlich!D7),[1]männlich!D7,"")</f>
        <v>2008</v>
      </c>
      <c r="F5" s="6" t="s">
        <v>23</v>
      </c>
      <c r="G5" s="6">
        <f>IF(ISNUMBER(E5),2013-E5,"")</f>
        <v>5</v>
      </c>
      <c r="H5" s="8">
        <v>2.3199999999999998</v>
      </c>
      <c r="I5" s="6">
        <f t="shared" ref="I5:I44" si="0">IF(ISNUMBER(H5),ROUND($H$4/H5*100,0),0)</f>
        <v>75</v>
      </c>
      <c r="J5" s="8">
        <v>1.4</v>
      </c>
      <c r="K5" s="6">
        <f t="shared" ref="K5:K44" si="1">ROUND(J5/$J$4*100,0)</f>
        <v>48</v>
      </c>
      <c r="L5" s="8">
        <v>1.9</v>
      </c>
      <c r="M5" s="6">
        <f t="shared" ref="M5:M44" si="2">ROUND(L5/$L$4*100,0)</f>
        <v>40</v>
      </c>
      <c r="N5" s="11">
        <v>27.2</v>
      </c>
      <c r="O5" s="6">
        <f t="shared" ref="O5:O44" si="3">IF(ISNUMBER(N5),ROUND($N$4/N5*100,0),0)</f>
        <v>110</v>
      </c>
      <c r="P5" s="8">
        <v>0.4</v>
      </c>
      <c r="Q5" s="6">
        <f t="shared" ref="Q5:Q44" si="4">ROUND(P5/$P$4*100,0)</f>
        <v>48</v>
      </c>
      <c r="R5" s="8">
        <v>7.3</v>
      </c>
      <c r="S5" s="6">
        <f t="shared" ref="S5:S44" si="5">ROUND(R5/$R$4*100,0)</f>
        <v>58</v>
      </c>
      <c r="T5" s="8">
        <v>13.19</v>
      </c>
      <c r="U5" s="6">
        <f t="shared" ref="U5:U44" si="6">IF(ISNUMBER(T5),ROUND($T$4/T5*100,0),0)</f>
        <v>85</v>
      </c>
      <c r="V5" s="8">
        <v>1.1499999999999999</v>
      </c>
      <c r="W5" s="6">
        <f t="shared" ref="W5:W44" si="7">ROUND(V5/$V$4*100,0)</f>
        <v>56</v>
      </c>
      <c r="X5" s="8">
        <v>9.4</v>
      </c>
      <c r="Y5" s="6">
        <f t="shared" ref="Y5:Y44" si="8">ROUND(X5/$X$4*100,0)</f>
        <v>90</v>
      </c>
      <c r="Z5" s="14">
        <v>120.6</v>
      </c>
      <c r="AA5" s="6">
        <f t="shared" ref="AA5:AA44" si="9">IF(ISNUMBER(Z5),ROUND($Z$4/Z5*100,0),0)</f>
        <v>89</v>
      </c>
      <c r="AB5" s="14"/>
      <c r="AC5" s="6">
        <f t="shared" ref="AC5:AC44" si="10">IF(ISNUMBER(AB5),ROUND($AB$4/AB5*100,0),0)</f>
        <v>0</v>
      </c>
      <c r="AD5" s="6">
        <f t="shared" ref="AD5:AD44" si="11">I5+K5+M5+O5+Q5+S5+U5+W5+Y5+AA5+AC5</f>
        <v>699</v>
      </c>
      <c r="AE5" s="6">
        <v>1</v>
      </c>
    </row>
    <row r="6" spans="1:31" x14ac:dyDescent="0.25">
      <c r="A6" s="6">
        <f>[1]männlich!A12</f>
        <v>306</v>
      </c>
      <c r="B6" s="6" t="str">
        <f>IF(ISTEXT([1]männlich!B8),[1]männlich!B8,"")</f>
        <v>Bock</v>
      </c>
      <c r="C6" s="6" t="str">
        <f>IF(ISTEXT([1]männlich!C8),[1]männlich!C8,"")</f>
        <v>Julius</v>
      </c>
      <c r="D6" s="6" t="str">
        <f>IF(ISTEXT([1]männlich!E8),[1]männlich!E8,"")</f>
        <v>ASV Erfurt</v>
      </c>
      <c r="E6" s="6">
        <f>IF(ISNUMBER([1]männlich!D8),[1]männlich!D8,"")</f>
        <v>2008</v>
      </c>
      <c r="F6" s="6" t="s">
        <v>23</v>
      </c>
      <c r="G6" s="6">
        <f t="shared" ref="G6:G44" si="12">IF(ISNUMBER(E6),2013-E6,"")</f>
        <v>5</v>
      </c>
      <c r="H6" s="8">
        <v>3.02</v>
      </c>
      <c r="I6" s="6">
        <f t="shared" si="0"/>
        <v>58</v>
      </c>
      <c r="J6" s="8">
        <v>1.6</v>
      </c>
      <c r="K6" s="6">
        <f t="shared" si="1"/>
        <v>55</v>
      </c>
      <c r="L6" s="8">
        <v>2.8</v>
      </c>
      <c r="M6" s="6">
        <f t="shared" si="2"/>
        <v>60</v>
      </c>
      <c r="N6" s="11">
        <v>27.7</v>
      </c>
      <c r="O6" s="6">
        <f t="shared" si="3"/>
        <v>108</v>
      </c>
      <c r="P6" s="8">
        <v>0.55000000000000004</v>
      </c>
      <c r="Q6" s="6">
        <f t="shared" si="4"/>
        <v>66</v>
      </c>
      <c r="R6" s="8">
        <v>9.4</v>
      </c>
      <c r="S6" s="6">
        <f t="shared" si="5"/>
        <v>74</v>
      </c>
      <c r="T6" s="8">
        <v>14.43</v>
      </c>
      <c r="U6" s="6">
        <f t="shared" si="6"/>
        <v>78</v>
      </c>
      <c r="V6" s="8">
        <v>1.07</v>
      </c>
      <c r="W6" s="6">
        <f t="shared" si="7"/>
        <v>52</v>
      </c>
      <c r="X6" s="8">
        <v>4.7</v>
      </c>
      <c r="Y6" s="6">
        <f t="shared" si="8"/>
        <v>45</v>
      </c>
      <c r="Z6" s="14">
        <v>155.1</v>
      </c>
      <c r="AA6" s="6">
        <f t="shared" si="9"/>
        <v>69</v>
      </c>
      <c r="AB6" s="14"/>
      <c r="AC6" s="6">
        <f t="shared" si="10"/>
        <v>0</v>
      </c>
      <c r="AD6" s="6">
        <f t="shared" si="11"/>
        <v>665</v>
      </c>
      <c r="AE6" s="6">
        <v>2</v>
      </c>
    </row>
    <row r="7" spans="1:31" x14ac:dyDescent="0.25">
      <c r="A7" s="6">
        <f>[1]männlich!A9</f>
        <v>326</v>
      </c>
      <c r="B7" s="6" t="str">
        <f>IF(ISTEXT([1]männlich!B9),[1]männlich!B9,"")</f>
        <v>Perleberg</v>
      </c>
      <c r="C7" s="6" t="str">
        <f>IF(ISTEXT([1]männlich!C9),[1]männlich!C9,"")</f>
        <v>Matheo</v>
      </c>
      <c r="D7" s="6" t="str">
        <f>IF(ISTEXT([1]männlich!E9),[1]männlich!E9,"")</f>
        <v>ASV Erfurt</v>
      </c>
      <c r="E7" s="6">
        <f>IF(ISNUMBER([1]männlich!D9),[1]männlich!D9,"")</f>
        <v>2008</v>
      </c>
      <c r="F7" s="6" t="s">
        <v>23</v>
      </c>
      <c r="G7" s="6">
        <f t="shared" si="12"/>
        <v>5</v>
      </c>
      <c r="H7" s="8">
        <v>2.52</v>
      </c>
      <c r="I7" s="6">
        <f t="shared" si="0"/>
        <v>69</v>
      </c>
      <c r="J7" s="8">
        <v>1.2</v>
      </c>
      <c r="K7" s="6">
        <f t="shared" si="1"/>
        <v>41</v>
      </c>
      <c r="L7" s="8">
        <v>2.4</v>
      </c>
      <c r="M7" s="6">
        <f t="shared" si="2"/>
        <v>51</v>
      </c>
      <c r="N7" s="11">
        <v>28.4</v>
      </c>
      <c r="O7" s="6">
        <f t="shared" si="3"/>
        <v>106</v>
      </c>
      <c r="P7" s="8">
        <v>0.5</v>
      </c>
      <c r="Q7" s="6">
        <f t="shared" si="4"/>
        <v>60</v>
      </c>
      <c r="R7" s="8">
        <v>7.4</v>
      </c>
      <c r="S7" s="6">
        <f t="shared" si="5"/>
        <v>58</v>
      </c>
      <c r="T7" s="8">
        <v>15.53</v>
      </c>
      <c r="U7" s="6">
        <f t="shared" si="6"/>
        <v>72</v>
      </c>
      <c r="V7" s="8">
        <v>1</v>
      </c>
      <c r="W7" s="6">
        <f t="shared" si="7"/>
        <v>49</v>
      </c>
      <c r="X7" s="8">
        <v>4.5999999999999996</v>
      </c>
      <c r="Y7" s="6">
        <f t="shared" si="8"/>
        <v>44</v>
      </c>
      <c r="Z7" s="14">
        <v>141.9</v>
      </c>
      <c r="AA7" s="6">
        <f t="shared" si="9"/>
        <v>75</v>
      </c>
      <c r="AB7" s="14"/>
      <c r="AC7" s="6">
        <f t="shared" si="10"/>
        <v>0</v>
      </c>
      <c r="AD7" s="6">
        <f t="shared" si="11"/>
        <v>625</v>
      </c>
      <c r="AE7" s="6">
        <v>3</v>
      </c>
    </row>
    <row r="8" spans="1:31" x14ac:dyDescent="0.25">
      <c r="A8" s="6">
        <f>[1]männlich!A8</f>
        <v>316</v>
      </c>
      <c r="B8" s="6" t="str">
        <f>IF(ISTEXT([1]männlich!B10),[1]männlich!B10,"")</f>
        <v>Beinhorn</v>
      </c>
      <c r="C8" s="6" t="str">
        <f>IF(ISTEXT([1]männlich!C10),[1]männlich!C10,"")</f>
        <v>Julius</v>
      </c>
      <c r="D8" s="6" t="str">
        <f>IF(ISTEXT([1]männlich!E10),[1]männlich!E10,"")</f>
        <v>ASV Erfurt</v>
      </c>
      <c r="E8" s="6">
        <f>IF(ISNUMBER([1]männlich!D10),[1]männlich!D10,"")</f>
        <v>2008</v>
      </c>
      <c r="F8" s="6" t="s">
        <v>23</v>
      </c>
      <c r="G8" s="6">
        <f t="shared" si="12"/>
        <v>5</v>
      </c>
      <c r="H8" s="8">
        <v>2.33</v>
      </c>
      <c r="I8" s="6">
        <f t="shared" si="0"/>
        <v>75</v>
      </c>
      <c r="J8" s="8">
        <v>1.55</v>
      </c>
      <c r="K8" s="6">
        <f t="shared" si="1"/>
        <v>53</v>
      </c>
      <c r="L8" s="8">
        <v>3</v>
      </c>
      <c r="M8" s="6">
        <f t="shared" si="2"/>
        <v>64</v>
      </c>
      <c r="N8" s="11">
        <v>30.9</v>
      </c>
      <c r="O8" s="6">
        <f t="shared" si="3"/>
        <v>97</v>
      </c>
      <c r="P8" s="8">
        <v>0.4</v>
      </c>
      <c r="Q8" s="6">
        <f t="shared" si="4"/>
        <v>48</v>
      </c>
      <c r="R8" s="8">
        <v>8.4</v>
      </c>
      <c r="S8" s="6">
        <f t="shared" si="5"/>
        <v>66</v>
      </c>
      <c r="T8" s="8">
        <v>15.32</v>
      </c>
      <c r="U8" s="6">
        <f t="shared" si="6"/>
        <v>73</v>
      </c>
      <c r="V8" s="8">
        <v>0.8</v>
      </c>
      <c r="W8" s="6">
        <f t="shared" si="7"/>
        <v>39</v>
      </c>
      <c r="X8" s="8">
        <v>2.9</v>
      </c>
      <c r="Y8" s="6">
        <f t="shared" si="8"/>
        <v>28</v>
      </c>
      <c r="Z8" s="14">
        <v>133.30000000000001</v>
      </c>
      <c r="AA8" s="6">
        <f t="shared" si="9"/>
        <v>80</v>
      </c>
      <c r="AB8" s="14"/>
      <c r="AC8" s="6">
        <f t="shared" si="10"/>
        <v>0</v>
      </c>
      <c r="AD8" s="6">
        <f t="shared" si="11"/>
        <v>623</v>
      </c>
      <c r="AE8" s="6">
        <v>4</v>
      </c>
    </row>
    <row r="9" spans="1:31" ht="15.75" thickBot="1" x14ac:dyDescent="0.3">
      <c r="A9" s="15">
        <f>[1]männlich!A10</f>
        <v>328</v>
      </c>
      <c r="B9" s="15" t="str">
        <f>IF(ISTEXT([1]männlich!B11),[1]männlich!B11,"")</f>
        <v>Fisch</v>
      </c>
      <c r="C9" s="15" t="str">
        <f>IF(ISTEXT([1]männlich!C11),[1]männlich!C11,"")</f>
        <v>Friedrich</v>
      </c>
      <c r="D9" s="15" t="str">
        <f>IF(ISTEXT([1]männlich!E11),[1]männlich!E11,"")</f>
        <v>ASV Erfurt</v>
      </c>
      <c r="E9" s="15">
        <f>IF(ISNUMBER([1]männlich!D11),[1]männlich!D11,"")</f>
        <v>2008</v>
      </c>
      <c r="F9" s="15" t="s">
        <v>23</v>
      </c>
      <c r="G9" s="15">
        <f t="shared" si="12"/>
        <v>5</v>
      </c>
      <c r="H9" s="16">
        <v>2.4300000000000002</v>
      </c>
      <c r="I9" s="15">
        <f t="shared" si="0"/>
        <v>72</v>
      </c>
      <c r="J9" s="16">
        <v>1.5</v>
      </c>
      <c r="K9" s="15">
        <f t="shared" si="1"/>
        <v>52</v>
      </c>
      <c r="L9" s="16">
        <v>2.1</v>
      </c>
      <c r="M9" s="15">
        <f t="shared" si="2"/>
        <v>45</v>
      </c>
      <c r="N9" s="17">
        <v>28.5</v>
      </c>
      <c r="O9" s="15">
        <f t="shared" si="3"/>
        <v>105</v>
      </c>
      <c r="P9" s="16">
        <v>0.5</v>
      </c>
      <c r="Q9" s="15">
        <f t="shared" si="4"/>
        <v>60</v>
      </c>
      <c r="R9" s="16">
        <v>6.1</v>
      </c>
      <c r="S9" s="15">
        <f t="shared" si="5"/>
        <v>48</v>
      </c>
      <c r="T9" s="16">
        <v>14.77</v>
      </c>
      <c r="U9" s="15">
        <f t="shared" si="6"/>
        <v>76</v>
      </c>
      <c r="V9" s="16">
        <v>0.53</v>
      </c>
      <c r="W9" s="15">
        <f t="shared" si="7"/>
        <v>26</v>
      </c>
      <c r="X9" s="16">
        <v>3.8</v>
      </c>
      <c r="Y9" s="15">
        <f t="shared" si="8"/>
        <v>36</v>
      </c>
      <c r="Z9" s="18">
        <v>130.4</v>
      </c>
      <c r="AA9" s="15">
        <f t="shared" si="9"/>
        <v>82</v>
      </c>
      <c r="AB9" s="18"/>
      <c r="AC9" s="15">
        <f t="shared" si="10"/>
        <v>0</v>
      </c>
      <c r="AD9" s="15">
        <f t="shared" si="11"/>
        <v>602</v>
      </c>
      <c r="AE9" s="15">
        <v>5</v>
      </c>
    </row>
    <row r="10" spans="1:31" ht="15.75" thickTop="1" x14ac:dyDescent="0.25">
      <c r="A10" s="19">
        <f>[1]männlich!A11</f>
        <v>335</v>
      </c>
      <c r="B10" s="19" t="str">
        <f>IF(ISTEXT([1]männlich!B12),[1]männlich!B12,"")</f>
        <v>Titze</v>
      </c>
      <c r="C10" s="19" t="str">
        <f>IF(ISTEXT([1]männlich!C12),[1]männlich!C12,"")</f>
        <v>Raphael</v>
      </c>
      <c r="D10" s="19" t="str">
        <f>IF(ISTEXT([1]männlich!E12),[1]männlich!E12,"")</f>
        <v>WSSV 1990 Suhl e.V.</v>
      </c>
      <c r="E10" s="19">
        <f>IF(ISNUMBER([1]männlich!D12),[1]männlich!D12,"")</f>
        <v>2007</v>
      </c>
      <c r="F10" s="19" t="s">
        <v>23</v>
      </c>
      <c r="G10" s="19">
        <f t="shared" si="12"/>
        <v>6</v>
      </c>
      <c r="H10" s="20">
        <v>2.11</v>
      </c>
      <c r="I10" s="19">
        <f t="shared" si="0"/>
        <v>83</v>
      </c>
      <c r="J10" s="20">
        <v>2.35</v>
      </c>
      <c r="K10" s="19">
        <f t="shared" si="1"/>
        <v>81</v>
      </c>
      <c r="L10" s="20">
        <v>4.2</v>
      </c>
      <c r="M10" s="19">
        <f t="shared" si="2"/>
        <v>89</v>
      </c>
      <c r="N10" s="21">
        <v>24.2</v>
      </c>
      <c r="O10" s="19">
        <f t="shared" si="3"/>
        <v>124</v>
      </c>
      <c r="P10" s="20">
        <v>0.65</v>
      </c>
      <c r="Q10" s="19">
        <f t="shared" si="4"/>
        <v>78</v>
      </c>
      <c r="R10" s="20">
        <v>11</v>
      </c>
      <c r="S10" s="19">
        <f t="shared" si="5"/>
        <v>87</v>
      </c>
      <c r="T10" s="20">
        <v>12.02</v>
      </c>
      <c r="U10" s="19">
        <f t="shared" si="6"/>
        <v>93</v>
      </c>
      <c r="V10" s="20">
        <v>1.56</v>
      </c>
      <c r="W10" s="19">
        <f t="shared" si="7"/>
        <v>76</v>
      </c>
      <c r="X10" s="20">
        <v>9</v>
      </c>
      <c r="Y10" s="19">
        <f t="shared" si="8"/>
        <v>86</v>
      </c>
      <c r="Z10" s="22">
        <v>104.2</v>
      </c>
      <c r="AA10" s="19">
        <f t="shared" si="9"/>
        <v>103</v>
      </c>
      <c r="AB10" s="22"/>
      <c r="AC10" s="19">
        <f t="shared" si="10"/>
        <v>0</v>
      </c>
      <c r="AD10" s="19">
        <f t="shared" si="11"/>
        <v>900</v>
      </c>
      <c r="AE10" s="19">
        <v>1</v>
      </c>
    </row>
    <row r="11" spans="1:31" x14ac:dyDescent="0.25">
      <c r="A11" s="6">
        <f>[1]männlich!A14</f>
        <v>319</v>
      </c>
      <c r="B11" s="6" t="str">
        <f>IF(ISTEXT([1]männlich!B13),[1]männlich!B13,"")</f>
        <v>Cernak</v>
      </c>
      <c r="C11" s="6" t="str">
        <f>IF(ISTEXT([1]männlich!C13),[1]männlich!C13,"")</f>
        <v>Michal</v>
      </c>
      <c r="D11" s="6" t="str">
        <f>IF(ISTEXT([1]männlich!E13),[1]männlich!E13,"")</f>
        <v>WSSV 1990 Suhl e.V.</v>
      </c>
      <c r="E11" s="6">
        <f>IF(ISNUMBER([1]männlich!D13),[1]männlich!D13,"")</f>
        <v>2007</v>
      </c>
      <c r="F11" s="6" t="s">
        <v>23</v>
      </c>
      <c r="G11" s="6">
        <f t="shared" si="12"/>
        <v>6</v>
      </c>
      <c r="H11" s="8">
        <v>2.2200000000000002</v>
      </c>
      <c r="I11" s="6">
        <f t="shared" si="0"/>
        <v>79</v>
      </c>
      <c r="J11" s="8">
        <v>2.0499999999999998</v>
      </c>
      <c r="K11" s="6">
        <f t="shared" si="1"/>
        <v>70</v>
      </c>
      <c r="L11" s="8">
        <v>4.2</v>
      </c>
      <c r="M11" s="6">
        <f t="shared" si="2"/>
        <v>89</v>
      </c>
      <c r="N11" s="11">
        <v>23.7</v>
      </c>
      <c r="O11" s="6">
        <f t="shared" si="3"/>
        <v>127</v>
      </c>
      <c r="P11" s="8">
        <v>0.65</v>
      </c>
      <c r="Q11" s="6">
        <f t="shared" si="4"/>
        <v>78</v>
      </c>
      <c r="R11" s="8">
        <v>9.6</v>
      </c>
      <c r="S11" s="6">
        <f t="shared" si="5"/>
        <v>76</v>
      </c>
      <c r="T11" s="8">
        <v>12.43</v>
      </c>
      <c r="U11" s="6">
        <f t="shared" si="6"/>
        <v>90</v>
      </c>
      <c r="V11" s="8">
        <v>1.65</v>
      </c>
      <c r="W11" s="6">
        <f t="shared" si="7"/>
        <v>80</v>
      </c>
      <c r="X11" s="8">
        <v>6.9</v>
      </c>
      <c r="Y11" s="6">
        <f t="shared" si="8"/>
        <v>66</v>
      </c>
      <c r="Z11" s="14">
        <v>112.7</v>
      </c>
      <c r="AA11" s="6">
        <f t="shared" si="9"/>
        <v>95</v>
      </c>
      <c r="AB11" s="14"/>
      <c r="AC11" s="6">
        <f t="shared" si="10"/>
        <v>0</v>
      </c>
      <c r="AD11" s="6">
        <f t="shared" si="11"/>
        <v>850</v>
      </c>
      <c r="AE11" s="6">
        <v>3</v>
      </c>
    </row>
    <row r="12" spans="1:31" x14ac:dyDescent="0.25">
      <c r="A12" s="6">
        <f>[1]männlich!A17</f>
        <v>302</v>
      </c>
      <c r="B12" s="6" t="str">
        <f>IF(ISTEXT([1]männlich!B14),[1]männlich!B14,"")</f>
        <v>Gattner</v>
      </c>
      <c r="C12" s="6" t="str">
        <f>IF(ISTEXT([1]männlich!C14),[1]männlich!C14,"")</f>
        <v>Henry</v>
      </c>
      <c r="D12" s="6" t="str">
        <f>IF(ISTEXT([1]männlich!E14),[1]männlich!E14,"")</f>
        <v>ASV Erfurt</v>
      </c>
      <c r="E12" s="6">
        <f>IF(ISNUMBER([1]männlich!D14),[1]männlich!D14,"")</f>
        <v>2007</v>
      </c>
      <c r="F12" s="6" t="s">
        <v>23</v>
      </c>
      <c r="G12" s="6">
        <f t="shared" si="12"/>
        <v>6</v>
      </c>
      <c r="H12" s="8">
        <v>2.15</v>
      </c>
      <c r="I12" s="6">
        <f t="shared" si="0"/>
        <v>81</v>
      </c>
      <c r="J12" s="8">
        <v>1.7</v>
      </c>
      <c r="K12" s="6">
        <f t="shared" si="1"/>
        <v>58</v>
      </c>
      <c r="L12" s="8">
        <v>3.7</v>
      </c>
      <c r="M12" s="6">
        <f t="shared" si="2"/>
        <v>79</v>
      </c>
      <c r="N12" s="11">
        <v>26.6</v>
      </c>
      <c r="O12" s="6">
        <f t="shared" si="3"/>
        <v>113</v>
      </c>
      <c r="P12" s="8">
        <v>0.65</v>
      </c>
      <c r="Q12" s="6">
        <f t="shared" si="4"/>
        <v>78</v>
      </c>
      <c r="R12" s="8">
        <v>9.5</v>
      </c>
      <c r="S12" s="6">
        <f t="shared" si="5"/>
        <v>75</v>
      </c>
      <c r="T12" s="8">
        <v>12.73</v>
      </c>
      <c r="U12" s="6">
        <f t="shared" si="6"/>
        <v>88</v>
      </c>
      <c r="V12" s="8">
        <v>1.56</v>
      </c>
      <c r="W12" s="6">
        <f t="shared" si="7"/>
        <v>76</v>
      </c>
      <c r="X12" s="8">
        <v>9.9</v>
      </c>
      <c r="Y12" s="6">
        <f t="shared" si="8"/>
        <v>95</v>
      </c>
      <c r="Z12" s="14">
        <v>126.1</v>
      </c>
      <c r="AA12" s="6">
        <f t="shared" si="9"/>
        <v>85</v>
      </c>
      <c r="AB12" s="14"/>
      <c r="AC12" s="6">
        <f t="shared" si="10"/>
        <v>0</v>
      </c>
      <c r="AD12" s="6">
        <f t="shared" si="11"/>
        <v>828</v>
      </c>
      <c r="AE12" s="6">
        <v>4</v>
      </c>
    </row>
    <row r="13" spans="1:31" ht="15.75" thickBot="1" x14ac:dyDescent="0.3">
      <c r="A13" s="15">
        <f>[1]männlich!A13</f>
        <v>307</v>
      </c>
      <c r="B13" s="15" t="str">
        <f>IF(ISTEXT([1]männlich!B15),[1]männlich!B15,"")</f>
        <v>Gniechwitz</v>
      </c>
      <c r="C13" s="15" t="str">
        <f>IF(ISTEXT([1]männlich!C15),[1]männlich!C15,"")</f>
        <v>Francis</v>
      </c>
      <c r="D13" s="15" t="str">
        <f>IF(ISTEXT([1]männlich!E15),[1]männlich!E15,"")</f>
        <v>ASV Erfurt</v>
      </c>
      <c r="E13" s="15">
        <f>IF(ISNUMBER([1]männlich!D15),[1]männlich!D15,"")</f>
        <v>2007</v>
      </c>
      <c r="F13" s="15" t="s">
        <v>23</v>
      </c>
      <c r="G13" s="15">
        <f t="shared" si="12"/>
        <v>6</v>
      </c>
      <c r="H13" s="16">
        <v>2.02</v>
      </c>
      <c r="I13" s="15">
        <f t="shared" si="0"/>
        <v>87</v>
      </c>
      <c r="J13" s="16">
        <v>2.25</v>
      </c>
      <c r="K13" s="15">
        <f t="shared" si="1"/>
        <v>77</v>
      </c>
      <c r="L13" s="16">
        <v>3.2</v>
      </c>
      <c r="M13" s="15">
        <f t="shared" si="2"/>
        <v>68</v>
      </c>
      <c r="N13" s="17">
        <v>23.1</v>
      </c>
      <c r="O13" s="15">
        <f t="shared" si="3"/>
        <v>130</v>
      </c>
      <c r="P13" s="16">
        <v>0.55000000000000004</v>
      </c>
      <c r="Q13" s="15">
        <f t="shared" si="4"/>
        <v>66</v>
      </c>
      <c r="R13" s="16">
        <v>10.1</v>
      </c>
      <c r="S13" s="15">
        <f t="shared" si="5"/>
        <v>80</v>
      </c>
      <c r="T13" s="16">
        <v>11.1</v>
      </c>
      <c r="U13" s="15">
        <f t="shared" si="6"/>
        <v>101</v>
      </c>
      <c r="V13" s="16">
        <v>1.8</v>
      </c>
      <c r="W13" s="15">
        <f t="shared" si="7"/>
        <v>88</v>
      </c>
      <c r="X13" s="16">
        <v>10</v>
      </c>
      <c r="Y13" s="15">
        <f t="shared" si="8"/>
        <v>96</v>
      </c>
      <c r="Z13" s="18">
        <v>107.7</v>
      </c>
      <c r="AA13" s="15">
        <f t="shared" si="9"/>
        <v>99</v>
      </c>
      <c r="AB13" s="18"/>
      <c r="AC13" s="15">
        <f t="shared" si="10"/>
        <v>0</v>
      </c>
      <c r="AD13" s="15">
        <f t="shared" si="11"/>
        <v>892</v>
      </c>
      <c r="AE13" s="15">
        <v>2</v>
      </c>
    </row>
    <row r="14" spans="1:31" ht="15.75" thickTop="1" x14ac:dyDescent="0.25">
      <c r="A14" s="19">
        <f>[1]männlich!A15</f>
        <v>329</v>
      </c>
      <c r="B14" s="19" t="str">
        <f>IF(ISTEXT([1]männlich!B16),[1]männlich!B16,"")</f>
        <v>Urban</v>
      </c>
      <c r="C14" s="19" t="str">
        <f>IF(ISTEXT([1]männlich!C16),[1]männlich!C16,"")</f>
        <v>Dirk</v>
      </c>
      <c r="D14" s="19" t="str">
        <f>IF(ISTEXT([1]männlich!E16),[1]männlich!E16,"")</f>
        <v>MTV 1860</v>
      </c>
      <c r="E14" s="19">
        <f>IF(ISNUMBER([1]männlich!D16),[1]männlich!D16,"")</f>
        <v>2006</v>
      </c>
      <c r="F14" s="19" t="s">
        <v>23</v>
      </c>
      <c r="G14" s="19">
        <f t="shared" si="12"/>
        <v>7</v>
      </c>
      <c r="H14" s="20">
        <v>1.99</v>
      </c>
      <c r="I14" s="19">
        <f t="shared" si="0"/>
        <v>88</v>
      </c>
      <c r="J14" s="20">
        <v>2.15</v>
      </c>
      <c r="K14" s="19">
        <f t="shared" si="1"/>
        <v>74</v>
      </c>
      <c r="L14" s="20">
        <v>4.4000000000000004</v>
      </c>
      <c r="M14" s="19">
        <f t="shared" si="2"/>
        <v>94</v>
      </c>
      <c r="N14" s="21">
        <v>36</v>
      </c>
      <c r="O14" s="19">
        <f t="shared" si="3"/>
        <v>83</v>
      </c>
      <c r="P14" s="20">
        <v>0.7</v>
      </c>
      <c r="Q14" s="19">
        <f t="shared" si="4"/>
        <v>84</v>
      </c>
      <c r="R14" s="20">
        <v>11.8</v>
      </c>
      <c r="S14" s="19">
        <f t="shared" si="5"/>
        <v>93</v>
      </c>
      <c r="T14" s="20">
        <v>12.37</v>
      </c>
      <c r="U14" s="19">
        <f t="shared" si="6"/>
        <v>91</v>
      </c>
      <c r="V14" s="20">
        <v>2.1</v>
      </c>
      <c r="W14" s="19">
        <f t="shared" si="7"/>
        <v>102</v>
      </c>
      <c r="X14" s="20">
        <v>19.2</v>
      </c>
      <c r="Y14" s="19">
        <f t="shared" si="8"/>
        <v>184</v>
      </c>
      <c r="Z14" s="22">
        <v>100</v>
      </c>
      <c r="AA14" s="19">
        <f t="shared" si="9"/>
        <v>107</v>
      </c>
      <c r="AB14" s="22"/>
      <c r="AC14" s="19">
        <f t="shared" si="10"/>
        <v>0</v>
      </c>
      <c r="AD14" s="19">
        <f t="shared" si="11"/>
        <v>1000</v>
      </c>
      <c r="AE14" s="19">
        <v>2</v>
      </c>
    </row>
    <row r="15" spans="1:31" x14ac:dyDescent="0.25">
      <c r="A15" s="6">
        <f>[1]männlich!A16</f>
        <v>299</v>
      </c>
      <c r="B15" s="6" t="str">
        <f>IF(ISTEXT([1]männlich!B17),[1]männlich!B17,"")</f>
        <v>Friedrich</v>
      </c>
      <c r="C15" s="6" t="str">
        <f>IF(ISTEXT([1]männlich!C17),[1]männlich!C17,"")</f>
        <v>Linus</v>
      </c>
      <c r="D15" s="6" t="str">
        <f>IF(ISTEXT([1]männlich!E17),[1]männlich!E17,"")</f>
        <v>WSSV 1990 Suhl e.V.</v>
      </c>
      <c r="E15" s="6">
        <f>IF(ISNUMBER([1]männlich!D17),[1]männlich!D17,"")</f>
        <v>2006</v>
      </c>
      <c r="F15" s="6" t="s">
        <v>23</v>
      </c>
      <c r="G15" s="6">
        <f t="shared" si="12"/>
        <v>7</v>
      </c>
      <c r="H15" s="8">
        <v>2</v>
      </c>
      <c r="I15" s="6">
        <f t="shared" si="0"/>
        <v>88</v>
      </c>
      <c r="J15" s="8">
        <v>2.38</v>
      </c>
      <c r="K15" s="6">
        <f t="shared" si="1"/>
        <v>82</v>
      </c>
      <c r="L15" s="8">
        <v>4.0999999999999996</v>
      </c>
      <c r="M15" s="6">
        <f t="shared" si="2"/>
        <v>87</v>
      </c>
      <c r="N15" s="11">
        <v>37.200000000000003</v>
      </c>
      <c r="O15" s="6">
        <f t="shared" si="3"/>
        <v>81</v>
      </c>
      <c r="P15" s="8">
        <v>0.75</v>
      </c>
      <c r="Q15" s="6">
        <f t="shared" si="4"/>
        <v>90</v>
      </c>
      <c r="R15" s="8">
        <v>9.9</v>
      </c>
      <c r="S15" s="6">
        <f t="shared" si="5"/>
        <v>78</v>
      </c>
      <c r="T15" s="8">
        <v>11.17</v>
      </c>
      <c r="U15" s="6">
        <f t="shared" si="6"/>
        <v>101</v>
      </c>
      <c r="V15" s="8">
        <v>2.16</v>
      </c>
      <c r="W15" s="6">
        <f t="shared" si="7"/>
        <v>105</v>
      </c>
      <c r="X15" s="8">
        <v>9</v>
      </c>
      <c r="Y15" s="6">
        <f t="shared" si="8"/>
        <v>86</v>
      </c>
      <c r="Z15" s="14">
        <v>119.4</v>
      </c>
      <c r="AA15" s="6">
        <f t="shared" si="9"/>
        <v>90</v>
      </c>
      <c r="AB15" s="14"/>
      <c r="AC15" s="6">
        <f t="shared" si="10"/>
        <v>0</v>
      </c>
      <c r="AD15" s="6">
        <f t="shared" si="11"/>
        <v>888</v>
      </c>
      <c r="AE15" s="6">
        <v>3</v>
      </c>
    </row>
    <row r="16" spans="1:31" x14ac:dyDescent="0.25">
      <c r="A16" s="6">
        <f>[1]männlich!A18</f>
        <v>309</v>
      </c>
      <c r="B16" s="6" t="str">
        <f>IF(ISTEXT([1]männlich!B18),[1]männlich!B18,"")</f>
        <v>Keil</v>
      </c>
      <c r="C16" s="6" t="str">
        <f>IF(ISTEXT([1]männlich!C18),[1]männlich!C18,"")</f>
        <v>Paul</v>
      </c>
      <c r="D16" s="6" t="str">
        <f>IF(ISTEXT([1]männlich!E18),[1]männlich!E18,"")</f>
        <v>ASV Erfurt</v>
      </c>
      <c r="E16" s="6">
        <f>IF(ISNUMBER([1]männlich!D18),[1]männlich!D18,"")</f>
        <v>2006</v>
      </c>
      <c r="F16" s="6" t="s">
        <v>23</v>
      </c>
      <c r="G16" s="6">
        <f t="shared" si="12"/>
        <v>7</v>
      </c>
      <c r="H16" s="8">
        <v>1.92</v>
      </c>
      <c r="I16" s="6">
        <f t="shared" si="0"/>
        <v>91</v>
      </c>
      <c r="J16" s="8">
        <v>2.31</v>
      </c>
      <c r="K16" s="6">
        <f t="shared" si="1"/>
        <v>79</v>
      </c>
      <c r="L16" s="8">
        <v>4.2</v>
      </c>
      <c r="M16" s="6">
        <f t="shared" si="2"/>
        <v>89</v>
      </c>
      <c r="N16" s="11">
        <v>35.299999999999997</v>
      </c>
      <c r="O16" s="6">
        <f t="shared" si="3"/>
        <v>85</v>
      </c>
      <c r="P16" s="8">
        <v>0.75</v>
      </c>
      <c r="Q16" s="6">
        <f t="shared" si="4"/>
        <v>90</v>
      </c>
      <c r="R16" s="8">
        <v>7.1</v>
      </c>
      <c r="S16" s="6">
        <f t="shared" si="5"/>
        <v>56</v>
      </c>
      <c r="T16" s="8">
        <v>11.65</v>
      </c>
      <c r="U16" s="6">
        <f t="shared" si="6"/>
        <v>96</v>
      </c>
      <c r="V16" s="8">
        <v>1.92</v>
      </c>
      <c r="W16" s="6">
        <f t="shared" si="7"/>
        <v>94</v>
      </c>
      <c r="X16" s="8">
        <v>12.1</v>
      </c>
      <c r="Y16" s="6">
        <f t="shared" si="8"/>
        <v>116</v>
      </c>
      <c r="Z16" s="14">
        <v>122</v>
      </c>
      <c r="AA16" s="6">
        <f t="shared" si="9"/>
        <v>88</v>
      </c>
      <c r="AB16" s="14"/>
      <c r="AC16" s="6">
        <f t="shared" si="10"/>
        <v>0</v>
      </c>
      <c r="AD16" s="6">
        <f t="shared" si="11"/>
        <v>884</v>
      </c>
      <c r="AE16" s="6">
        <v>4</v>
      </c>
    </row>
    <row r="17" spans="1:31" x14ac:dyDescent="0.25">
      <c r="A17" s="6">
        <f>[1]männlich!A20</f>
        <v>333</v>
      </c>
      <c r="B17" s="6" t="str">
        <f>IF(ISTEXT([1]männlich!B19),[1]männlich!B19,"")</f>
        <v>Herzog</v>
      </c>
      <c r="C17" s="6" t="str">
        <f>IF(ISTEXT([1]männlich!C19),[1]männlich!C19,"")</f>
        <v>Tristan</v>
      </c>
      <c r="D17" s="6" t="str">
        <f>IF(ISTEXT([1]männlich!E19),[1]männlich!E19,"")</f>
        <v>ASV Erfurt</v>
      </c>
      <c r="E17" s="6">
        <f>IF(ISNUMBER([1]männlich!D19),[1]männlich!D19,"")</f>
        <v>2006</v>
      </c>
      <c r="F17" s="6" t="s">
        <v>23</v>
      </c>
      <c r="G17" s="6">
        <f t="shared" si="12"/>
        <v>7</v>
      </c>
      <c r="H17" s="8"/>
      <c r="I17" s="6">
        <f t="shared" si="0"/>
        <v>0</v>
      </c>
      <c r="J17" s="8"/>
      <c r="K17" s="6">
        <f t="shared" si="1"/>
        <v>0</v>
      </c>
      <c r="L17" s="8"/>
      <c r="M17" s="6">
        <f t="shared" si="2"/>
        <v>0</v>
      </c>
      <c r="N17" s="11"/>
      <c r="O17" s="6">
        <f t="shared" si="3"/>
        <v>0</v>
      </c>
      <c r="P17" s="8"/>
      <c r="Q17" s="6">
        <f t="shared" si="4"/>
        <v>0</v>
      </c>
      <c r="R17" s="8"/>
      <c r="S17" s="6">
        <f t="shared" si="5"/>
        <v>0</v>
      </c>
      <c r="T17" s="8"/>
      <c r="U17" s="6">
        <f t="shared" si="6"/>
        <v>0</v>
      </c>
      <c r="V17" s="8"/>
      <c r="W17" s="6">
        <f t="shared" si="7"/>
        <v>0</v>
      </c>
      <c r="X17" s="8"/>
      <c r="Y17" s="6">
        <f t="shared" si="8"/>
        <v>0</v>
      </c>
      <c r="Z17" s="14"/>
      <c r="AA17" s="6">
        <f t="shared" si="9"/>
        <v>0</v>
      </c>
      <c r="AB17" s="14"/>
      <c r="AC17" s="6">
        <f t="shared" si="10"/>
        <v>0</v>
      </c>
      <c r="AD17" s="6">
        <f t="shared" si="11"/>
        <v>0</v>
      </c>
      <c r="AE17" s="6"/>
    </row>
    <row r="18" spans="1:31" x14ac:dyDescent="0.25">
      <c r="A18" s="6">
        <f>[1]männlich!A21</f>
        <v>334</v>
      </c>
      <c r="B18" s="6" t="str">
        <f>IF(ISTEXT([1]männlich!B20),[1]männlich!B20,"")</f>
        <v>Entzian</v>
      </c>
      <c r="C18" s="6" t="str">
        <f>IF(ISTEXT([1]männlich!C20),[1]männlich!C20,"")</f>
        <v>Luis</v>
      </c>
      <c r="D18" s="6" t="str">
        <f>IF(ISTEXT([1]männlich!E20),[1]männlich!E20,"")</f>
        <v>ASV Erfurt</v>
      </c>
      <c r="E18" s="6">
        <f>IF(ISNUMBER([1]männlich!D20),[1]männlich!D20,"")</f>
        <v>2006</v>
      </c>
      <c r="F18" s="6" t="s">
        <v>23</v>
      </c>
      <c r="G18" s="6">
        <f t="shared" si="12"/>
        <v>7</v>
      </c>
      <c r="H18" s="8">
        <v>1.74</v>
      </c>
      <c r="I18" s="6">
        <f t="shared" si="0"/>
        <v>101</v>
      </c>
      <c r="J18" s="8">
        <v>2.68</v>
      </c>
      <c r="K18" s="6">
        <f t="shared" si="1"/>
        <v>92</v>
      </c>
      <c r="L18" s="8">
        <v>3.7</v>
      </c>
      <c r="M18" s="6">
        <f t="shared" si="2"/>
        <v>79</v>
      </c>
      <c r="N18" s="11">
        <v>32.5</v>
      </c>
      <c r="O18" s="6">
        <f t="shared" si="3"/>
        <v>92</v>
      </c>
      <c r="P18" s="8">
        <v>0.75</v>
      </c>
      <c r="Q18" s="6">
        <f t="shared" si="4"/>
        <v>90</v>
      </c>
      <c r="R18" s="8">
        <v>10.199999999999999</v>
      </c>
      <c r="S18" s="6">
        <f t="shared" si="5"/>
        <v>80</v>
      </c>
      <c r="T18" s="8">
        <v>10.49</v>
      </c>
      <c r="U18" s="6">
        <f t="shared" si="6"/>
        <v>107</v>
      </c>
      <c r="V18" s="8">
        <v>1.67</v>
      </c>
      <c r="W18" s="6">
        <f t="shared" si="7"/>
        <v>81</v>
      </c>
      <c r="X18" s="8">
        <v>16.3</v>
      </c>
      <c r="Y18" s="6">
        <f t="shared" si="8"/>
        <v>156</v>
      </c>
      <c r="Z18" s="14">
        <v>83.5</v>
      </c>
      <c r="AA18" s="6">
        <f t="shared" si="9"/>
        <v>128</v>
      </c>
      <c r="AB18" s="14"/>
      <c r="AC18" s="6">
        <f t="shared" si="10"/>
        <v>0</v>
      </c>
      <c r="AD18" s="6">
        <f t="shared" si="11"/>
        <v>1006</v>
      </c>
      <c r="AE18" s="6">
        <v>1</v>
      </c>
    </row>
    <row r="19" spans="1:31" ht="15.75" thickBot="1" x14ac:dyDescent="0.3">
      <c r="A19" s="15">
        <f>[1]männlich!A19</f>
        <v>310</v>
      </c>
      <c r="B19" s="15" t="str">
        <f>IF(ISTEXT([1]männlich!B21),[1]männlich!B21,"")</f>
        <v>Wittstock</v>
      </c>
      <c r="C19" s="15" t="str">
        <f>IF(ISTEXT([1]männlich!C21),[1]männlich!C21,"")</f>
        <v>Marcell</v>
      </c>
      <c r="D19" s="15" t="str">
        <f>IF(ISTEXT([1]männlich!E21),[1]männlich!E21,"")</f>
        <v>ASV Erfurt</v>
      </c>
      <c r="E19" s="15">
        <f>IF(ISNUMBER([1]männlich!D21),[1]männlich!D21,"")</f>
        <v>2006</v>
      </c>
      <c r="F19" s="15" t="s">
        <v>23</v>
      </c>
      <c r="G19" s="15">
        <f t="shared" si="12"/>
        <v>7</v>
      </c>
      <c r="H19" s="16"/>
      <c r="I19" s="15">
        <f t="shared" si="0"/>
        <v>0</v>
      </c>
      <c r="J19" s="16"/>
      <c r="K19" s="15">
        <f t="shared" si="1"/>
        <v>0</v>
      </c>
      <c r="L19" s="16"/>
      <c r="M19" s="15">
        <f t="shared" si="2"/>
        <v>0</v>
      </c>
      <c r="N19" s="17"/>
      <c r="O19" s="15">
        <f t="shared" si="3"/>
        <v>0</v>
      </c>
      <c r="P19" s="16"/>
      <c r="Q19" s="15">
        <f t="shared" si="4"/>
        <v>0</v>
      </c>
      <c r="R19" s="16"/>
      <c r="S19" s="15">
        <f t="shared" si="5"/>
        <v>0</v>
      </c>
      <c r="T19" s="16"/>
      <c r="U19" s="15">
        <f t="shared" si="6"/>
        <v>0</v>
      </c>
      <c r="V19" s="16"/>
      <c r="W19" s="15">
        <f t="shared" si="7"/>
        <v>0</v>
      </c>
      <c r="X19" s="16"/>
      <c r="Y19" s="15">
        <f t="shared" si="8"/>
        <v>0</v>
      </c>
      <c r="Z19" s="18"/>
      <c r="AA19" s="15">
        <f t="shared" si="9"/>
        <v>0</v>
      </c>
      <c r="AB19" s="18"/>
      <c r="AC19" s="15">
        <f t="shared" si="10"/>
        <v>0</v>
      </c>
      <c r="AD19" s="15">
        <f t="shared" si="11"/>
        <v>0</v>
      </c>
      <c r="AE19" s="15"/>
    </row>
    <row r="20" spans="1:31" ht="15.75" thickTop="1" x14ac:dyDescent="0.25">
      <c r="A20" s="19">
        <f>[1]männlich!A26</f>
        <v>301</v>
      </c>
      <c r="B20" s="19" t="str">
        <f>IF(ISTEXT([1]männlich!B22),[1]männlich!B22,"")</f>
        <v>Müller</v>
      </c>
      <c r="C20" s="19" t="str">
        <f>IF(ISTEXT([1]männlich!C22),[1]männlich!C22,"")</f>
        <v>Leon</v>
      </c>
      <c r="D20" s="19" t="str">
        <f>IF(ISTEXT([1]männlich!E22),[1]männlich!E22,"")</f>
        <v>ASV Erfurt</v>
      </c>
      <c r="E20" s="19">
        <f>IF(ISNUMBER([1]männlich!D22),[1]männlich!D22,"")</f>
        <v>2005</v>
      </c>
      <c r="F20" s="19" t="s">
        <v>23</v>
      </c>
      <c r="G20" s="19">
        <f t="shared" si="12"/>
        <v>8</v>
      </c>
      <c r="H20" s="20"/>
      <c r="I20" s="19">
        <f t="shared" si="0"/>
        <v>0</v>
      </c>
      <c r="J20" s="20"/>
      <c r="K20" s="19">
        <f t="shared" si="1"/>
        <v>0</v>
      </c>
      <c r="L20" s="20"/>
      <c r="M20" s="19">
        <f t="shared" si="2"/>
        <v>0</v>
      </c>
      <c r="N20" s="21"/>
      <c r="O20" s="19">
        <f t="shared" si="3"/>
        <v>0</v>
      </c>
      <c r="P20" s="20"/>
      <c r="Q20" s="19">
        <f t="shared" si="4"/>
        <v>0</v>
      </c>
      <c r="R20" s="20"/>
      <c r="S20" s="19">
        <f t="shared" si="5"/>
        <v>0</v>
      </c>
      <c r="T20" s="20"/>
      <c r="U20" s="19">
        <f t="shared" si="6"/>
        <v>0</v>
      </c>
      <c r="V20" s="20"/>
      <c r="W20" s="19">
        <f t="shared" si="7"/>
        <v>0</v>
      </c>
      <c r="X20" s="20"/>
      <c r="Y20" s="19">
        <f t="shared" si="8"/>
        <v>0</v>
      </c>
      <c r="Z20" s="22"/>
      <c r="AA20" s="19">
        <f t="shared" si="9"/>
        <v>0</v>
      </c>
      <c r="AB20" s="22"/>
      <c r="AC20" s="19">
        <f t="shared" si="10"/>
        <v>0</v>
      </c>
      <c r="AD20" s="19">
        <f t="shared" si="11"/>
        <v>0</v>
      </c>
      <c r="AE20" s="19"/>
    </row>
    <row r="21" spans="1:31" x14ac:dyDescent="0.25">
      <c r="A21" s="6">
        <f>[1]männlich!A24</f>
        <v>330</v>
      </c>
      <c r="B21" s="6" t="str">
        <f>IF(ISTEXT([1]männlich!B23),[1]männlich!B23,"")</f>
        <v>Walter</v>
      </c>
      <c r="C21" s="6" t="str">
        <f>IF(ISTEXT([1]männlich!C23),[1]männlich!C23,"")</f>
        <v>Johannes</v>
      </c>
      <c r="D21" s="6" t="str">
        <f>IF(ISTEXT([1]männlich!E23),[1]männlich!E23,"")</f>
        <v>ASV Erfurt</v>
      </c>
      <c r="E21" s="6">
        <f>IF(ISNUMBER([1]männlich!D23),[1]männlich!D23,"")</f>
        <v>2005</v>
      </c>
      <c r="F21" s="6" t="s">
        <v>23</v>
      </c>
      <c r="G21" s="6">
        <f t="shared" si="12"/>
        <v>8</v>
      </c>
      <c r="H21" s="8"/>
      <c r="I21" s="6">
        <f t="shared" si="0"/>
        <v>0</v>
      </c>
      <c r="J21" s="8"/>
      <c r="K21" s="6">
        <f t="shared" si="1"/>
        <v>0</v>
      </c>
      <c r="L21" s="8"/>
      <c r="M21" s="6">
        <f t="shared" si="2"/>
        <v>0</v>
      </c>
      <c r="N21" s="11"/>
      <c r="O21" s="6">
        <f t="shared" si="3"/>
        <v>0</v>
      </c>
      <c r="P21" s="8"/>
      <c r="Q21" s="6">
        <f t="shared" si="4"/>
        <v>0</v>
      </c>
      <c r="R21" s="8"/>
      <c r="S21" s="6">
        <f t="shared" si="5"/>
        <v>0</v>
      </c>
      <c r="T21" s="8"/>
      <c r="U21" s="6">
        <f t="shared" si="6"/>
        <v>0</v>
      </c>
      <c r="V21" s="8"/>
      <c r="W21" s="6">
        <f t="shared" si="7"/>
        <v>0</v>
      </c>
      <c r="X21" s="8"/>
      <c r="Y21" s="6">
        <f t="shared" si="8"/>
        <v>0</v>
      </c>
      <c r="Z21" s="14"/>
      <c r="AA21" s="6">
        <f t="shared" si="9"/>
        <v>0</v>
      </c>
      <c r="AB21" s="14"/>
      <c r="AC21" s="6">
        <f t="shared" si="10"/>
        <v>0</v>
      </c>
      <c r="AD21" s="6">
        <f t="shared" si="11"/>
        <v>0</v>
      </c>
      <c r="AE21" s="6"/>
    </row>
    <row r="22" spans="1:31" ht="15.75" thickBot="1" x14ac:dyDescent="0.3">
      <c r="A22" s="15">
        <f>[1]männlich!A27</f>
        <v>303</v>
      </c>
      <c r="B22" s="15" t="str">
        <f>IF(ISTEXT([1]männlich!B24),[1]männlich!B24,"")</f>
        <v>Müller</v>
      </c>
      <c r="C22" s="15" t="str">
        <f>IF(ISTEXT([1]männlich!C24),[1]männlich!C24,"")</f>
        <v>Marius</v>
      </c>
      <c r="D22" s="15" t="str">
        <f>IF(ISTEXT([1]männlich!E24),[1]männlich!E24,"")</f>
        <v>ASV Erfurt</v>
      </c>
      <c r="E22" s="15">
        <f>IF(ISNUMBER([1]männlich!D24),[1]männlich!D24,"")</f>
        <v>2005</v>
      </c>
      <c r="F22" s="15" t="s">
        <v>23</v>
      </c>
      <c r="G22" s="15">
        <f t="shared" si="12"/>
        <v>8</v>
      </c>
      <c r="H22" s="16">
        <v>1.72</v>
      </c>
      <c r="I22" s="15">
        <f t="shared" si="0"/>
        <v>102</v>
      </c>
      <c r="J22" s="16">
        <v>2.75</v>
      </c>
      <c r="K22" s="15">
        <f t="shared" si="1"/>
        <v>95</v>
      </c>
      <c r="L22" s="16">
        <v>4.5999999999999996</v>
      </c>
      <c r="M22" s="15">
        <f t="shared" si="2"/>
        <v>98</v>
      </c>
      <c r="N22" s="17">
        <v>34</v>
      </c>
      <c r="O22" s="15">
        <f t="shared" si="3"/>
        <v>88</v>
      </c>
      <c r="P22" s="16">
        <v>0.83</v>
      </c>
      <c r="Q22" s="15">
        <f t="shared" si="4"/>
        <v>100</v>
      </c>
      <c r="R22" s="16">
        <v>13.8</v>
      </c>
      <c r="S22" s="15">
        <f t="shared" si="5"/>
        <v>109</v>
      </c>
      <c r="T22" s="16">
        <v>10.59</v>
      </c>
      <c r="U22" s="15">
        <f t="shared" si="6"/>
        <v>106</v>
      </c>
      <c r="V22" s="16">
        <v>1.52</v>
      </c>
      <c r="W22" s="15">
        <f t="shared" si="7"/>
        <v>74</v>
      </c>
      <c r="X22" s="16">
        <v>19.8</v>
      </c>
      <c r="Y22" s="15">
        <f t="shared" si="8"/>
        <v>189</v>
      </c>
      <c r="Z22" s="18">
        <v>95.1</v>
      </c>
      <c r="AA22" s="15">
        <f t="shared" si="9"/>
        <v>113</v>
      </c>
      <c r="AB22" s="18"/>
      <c r="AC22" s="15">
        <f t="shared" si="10"/>
        <v>0</v>
      </c>
      <c r="AD22" s="15">
        <f t="shared" si="11"/>
        <v>1074</v>
      </c>
      <c r="AE22" s="15">
        <v>1</v>
      </c>
    </row>
    <row r="23" spans="1:31" ht="15.75" thickTop="1" x14ac:dyDescent="0.25">
      <c r="A23" s="19">
        <f>[1]männlich!A29</f>
        <v>305</v>
      </c>
      <c r="B23" s="19" t="str">
        <f>IF(ISTEXT([1]männlich!B29),[1]männlich!B29,"")</f>
        <v>Friedrich</v>
      </c>
      <c r="C23" s="19" t="str">
        <f>IF(ISTEXT([1]männlich!C29),[1]männlich!C29,"")</f>
        <v>Finn</v>
      </c>
      <c r="D23" s="19" t="str">
        <f>IF(ISTEXT([1]männlich!E29),[1]männlich!E29,"")</f>
        <v>WSSV 1990 Suhl e.V.</v>
      </c>
      <c r="E23" s="19">
        <f>IF(ISNUMBER([1]männlich!D29),[1]männlich!D29,"")</f>
        <v>2004</v>
      </c>
      <c r="F23" s="19" t="s">
        <v>23</v>
      </c>
      <c r="G23" s="19">
        <f t="shared" si="12"/>
        <v>9</v>
      </c>
      <c r="H23" s="20">
        <v>1.54</v>
      </c>
      <c r="I23" s="19">
        <f t="shared" si="0"/>
        <v>114</v>
      </c>
      <c r="J23" s="20">
        <v>3.28</v>
      </c>
      <c r="K23" s="19">
        <f t="shared" si="1"/>
        <v>113</v>
      </c>
      <c r="L23" s="20">
        <v>5.6</v>
      </c>
      <c r="M23" s="19">
        <f t="shared" si="2"/>
        <v>119</v>
      </c>
      <c r="N23" s="21">
        <v>31.3</v>
      </c>
      <c r="O23" s="19">
        <f t="shared" si="3"/>
        <v>96</v>
      </c>
      <c r="P23" s="20">
        <v>0.95</v>
      </c>
      <c r="Q23" s="19">
        <f t="shared" si="4"/>
        <v>114</v>
      </c>
      <c r="R23" s="20">
        <v>17.600000000000001</v>
      </c>
      <c r="S23" s="19">
        <f t="shared" si="5"/>
        <v>139</v>
      </c>
      <c r="T23" s="20">
        <v>7.99</v>
      </c>
      <c r="U23" s="19">
        <f t="shared" si="6"/>
        <v>141</v>
      </c>
      <c r="V23" s="20">
        <v>4</v>
      </c>
      <c r="W23" s="19">
        <f t="shared" si="7"/>
        <v>195</v>
      </c>
      <c r="X23" s="20">
        <v>23.3</v>
      </c>
      <c r="Y23" s="19">
        <f t="shared" si="8"/>
        <v>223</v>
      </c>
      <c r="Z23" s="22">
        <v>81.400000000000006</v>
      </c>
      <c r="AA23" s="19">
        <f t="shared" si="9"/>
        <v>131</v>
      </c>
      <c r="AB23" s="22"/>
      <c r="AC23" s="19">
        <f t="shared" si="10"/>
        <v>0</v>
      </c>
      <c r="AD23" s="19">
        <f t="shared" si="11"/>
        <v>1385</v>
      </c>
      <c r="AE23" s="19">
        <v>1</v>
      </c>
    </row>
    <row r="24" spans="1:31" x14ac:dyDescent="0.25">
      <c r="A24" s="6">
        <f>[1]männlich!A23</f>
        <v>312</v>
      </c>
      <c r="B24" s="6" t="str">
        <f>IF(ISTEXT([1]männlich!B25),[1]männlich!B25,"")</f>
        <v>Hahn</v>
      </c>
      <c r="C24" s="6" t="str">
        <f>IF(ISTEXT([1]männlich!C25),[1]männlich!C25,"")</f>
        <v>Hannes</v>
      </c>
      <c r="D24" s="6" t="str">
        <f>IF(ISTEXT([1]männlich!E25),[1]männlich!E25,"")</f>
        <v>ELAC</v>
      </c>
      <c r="E24" s="6">
        <f>IF(ISNUMBER([1]männlich!D25),[1]männlich!D25,"")</f>
        <v>2004</v>
      </c>
      <c r="F24" s="6" t="s">
        <v>23</v>
      </c>
      <c r="G24" s="6">
        <f t="shared" si="12"/>
        <v>9</v>
      </c>
      <c r="H24" s="8">
        <v>1.59</v>
      </c>
      <c r="I24" s="6">
        <f t="shared" si="0"/>
        <v>110</v>
      </c>
      <c r="J24" s="8">
        <v>3.56</v>
      </c>
      <c r="K24" s="6">
        <f t="shared" si="1"/>
        <v>122</v>
      </c>
      <c r="L24" s="8">
        <v>5.4</v>
      </c>
      <c r="M24" s="6">
        <f t="shared" si="2"/>
        <v>115</v>
      </c>
      <c r="N24" s="11">
        <v>30.6</v>
      </c>
      <c r="O24" s="6">
        <f t="shared" si="3"/>
        <v>98</v>
      </c>
      <c r="P24" s="8">
        <v>0.9</v>
      </c>
      <c r="Q24" s="6">
        <f t="shared" si="4"/>
        <v>108</v>
      </c>
      <c r="R24" s="8">
        <v>17.8</v>
      </c>
      <c r="S24" s="6">
        <f t="shared" si="5"/>
        <v>140</v>
      </c>
      <c r="T24" s="8">
        <v>8.98</v>
      </c>
      <c r="U24" s="6">
        <f t="shared" si="6"/>
        <v>125</v>
      </c>
      <c r="V24" s="8">
        <v>3.12</v>
      </c>
      <c r="W24" s="6">
        <f t="shared" si="7"/>
        <v>152</v>
      </c>
      <c r="X24" s="8">
        <v>21.6</v>
      </c>
      <c r="Y24" s="6">
        <f t="shared" si="8"/>
        <v>207</v>
      </c>
      <c r="Z24" s="14">
        <v>80.400000000000006</v>
      </c>
      <c r="AA24" s="6">
        <f t="shared" si="9"/>
        <v>133</v>
      </c>
      <c r="AB24" s="14"/>
      <c r="AC24" s="6">
        <f t="shared" si="10"/>
        <v>0</v>
      </c>
      <c r="AD24" s="6">
        <f t="shared" si="11"/>
        <v>1310</v>
      </c>
      <c r="AE24" s="6">
        <v>2</v>
      </c>
    </row>
    <row r="25" spans="1:31" x14ac:dyDescent="0.25">
      <c r="A25" s="6">
        <f>[1]männlich!A34</f>
        <v>318</v>
      </c>
      <c r="B25" s="6" t="str">
        <f>IF(ISTEXT([1]männlich!B31),[1]männlich!B31,"")</f>
        <v>Nenninger</v>
      </c>
      <c r="C25" s="6" t="str">
        <f>IF(ISTEXT([1]männlich!C31),[1]männlich!C31,"")</f>
        <v>Luis</v>
      </c>
      <c r="D25" s="6" t="str">
        <f>IF(ISTEXT([1]männlich!E31),[1]männlich!E31,"")</f>
        <v>ASV Erfurt</v>
      </c>
      <c r="E25" s="6">
        <f>IF(ISNUMBER([1]männlich!D31),[1]männlich!D31,"")</f>
        <v>2004</v>
      </c>
      <c r="F25" s="6" t="s">
        <v>23</v>
      </c>
      <c r="G25" s="6">
        <f t="shared" si="12"/>
        <v>9</v>
      </c>
      <c r="H25" s="8">
        <v>1.47</v>
      </c>
      <c r="I25" s="6">
        <f t="shared" si="0"/>
        <v>119</v>
      </c>
      <c r="J25" s="8">
        <v>3.61</v>
      </c>
      <c r="K25" s="6">
        <f t="shared" si="1"/>
        <v>124</v>
      </c>
      <c r="L25" s="8">
        <v>5.6</v>
      </c>
      <c r="M25" s="6">
        <f t="shared" si="2"/>
        <v>119</v>
      </c>
      <c r="N25" s="11">
        <v>30.7</v>
      </c>
      <c r="O25" s="6">
        <f t="shared" si="3"/>
        <v>98</v>
      </c>
      <c r="P25" s="8">
        <v>0.95</v>
      </c>
      <c r="Q25" s="6">
        <f t="shared" si="4"/>
        <v>114</v>
      </c>
      <c r="R25" s="8">
        <v>15.7</v>
      </c>
      <c r="S25" s="6">
        <f t="shared" si="5"/>
        <v>124</v>
      </c>
      <c r="T25" s="8">
        <v>8.2799999999999994</v>
      </c>
      <c r="U25" s="6">
        <f t="shared" si="6"/>
        <v>136</v>
      </c>
      <c r="V25" s="8">
        <v>2.72</v>
      </c>
      <c r="W25" s="6">
        <f t="shared" si="7"/>
        <v>133</v>
      </c>
      <c r="X25" s="8">
        <v>21.9</v>
      </c>
      <c r="Y25" s="6">
        <f t="shared" si="8"/>
        <v>209</v>
      </c>
      <c r="Z25" s="14">
        <v>90.1</v>
      </c>
      <c r="AA25" s="6">
        <f t="shared" si="9"/>
        <v>119</v>
      </c>
      <c r="AB25" s="14"/>
      <c r="AC25" s="6">
        <f t="shared" si="10"/>
        <v>0</v>
      </c>
      <c r="AD25" s="6">
        <f t="shared" si="11"/>
        <v>1295</v>
      </c>
      <c r="AE25" s="6">
        <v>3</v>
      </c>
    </row>
    <row r="26" spans="1:31" x14ac:dyDescent="0.25">
      <c r="A26" s="6">
        <f>[1]männlich!A35</f>
        <v>388</v>
      </c>
      <c r="B26" s="6" t="str">
        <f>IF(ISTEXT([1]männlich!B32),[1]männlich!B32,"")</f>
        <v>Rödiger</v>
      </c>
      <c r="C26" s="6" t="str">
        <f>IF(ISTEXT([1]männlich!C32),[1]männlich!C32,"")</f>
        <v>Arik</v>
      </c>
      <c r="D26" s="6" t="str">
        <f>IF(ISTEXT([1]männlich!E32),[1]männlich!E32,"")</f>
        <v>ASV Erfurt</v>
      </c>
      <c r="E26" s="6">
        <f>IF(ISNUMBER([1]männlich!D32),[1]männlich!D32,"")</f>
        <v>2004</v>
      </c>
      <c r="F26" s="6" t="s">
        <v>23</v>
      </c>
      <c r="G26" s="6">
        <f t="shared" si="12"/>
        <v>9</v>
      </c>
      <c r="H26" s="8">
        <v>1.62</v>
      </c>
      <c r="I26" s="6">
        <f t="shared" si="0"/>
        <v>108</v>
      </c>
      <c r="J26" s="8">
        <v>3.4</v>
      </c>
      <c r="K26" s="6">
        <f t="shared" si="1"/>
        <v>117</v>
      </c>
      <c r="L26" s="8">
        <v>4.7</v>
      </c>
      <c r="M26" s="6">
        <f t="shared" si="2"/>
        <v>100</v>
      </c>
      <c r="N26" s="11">
        <v>31.7</v>
      </c>
      <c r="O26" s="6">
        <f t="shared" si="3"/>
        <v>95</v>
      </c>
      <c r="P26" s="8">
        <v>1</v>
      </c>
      <c r="Q26" s="6">
        <f t="shared" si="4"/>
        <v>120</v>
      </c>
      <c r="R26" s="8">
        <v>10.9</v>
      </c>
      <c r="S26" s="6">
        <f t="shared" si="5"/>
        <v>86</v>
      </c>
      <c r="T26" s="8">
        <v>8.59</v>
      </c>
      <c r="U26" s="6">
        <f t="shared" si="6"/>
        <v>131</v>
      </c>
      <c r="V26" s="8">
        <v>2.87</v>
      </c>
      <c r="W26" s="6">
        <f t="shared" si="7"/>
        <v>140</v>
      </c>
      <c r="X26" s="8">
        <v>24.6</v>
      </c>
      <c r="Y26" s="6">
        <f t="shared" si="8"/>
        <v>235</v>
      </c>
      <c r="Z26" s="14">
        <v>81.8</v>
      </c>
      <c r="AA26" s="6">
        <f t="shared" si="9"/>
        <v>131</v>
      </c>
      <c r="AB26" s="14"/>
      <c r="AC26" s="6">
        <f t="shared" si="10"/>
        <v>0</v>
      </c>
      <c r="AD26" s="6">
        <f t="shared" si="11"/>
        <v>1263</v>
      </c>
      <c r="AE26" s="6">
        <v>4</v>
      </c>
    </row>
    <row r="27" spans="1:31" x14ac:dyDescent="0.25">
      <c r="A27" s="6">
        <f>[1]männlich!A37</f>
        <v>325</v>
      </c>
      <c r="B27" s="6" t="str">
        <f>IF(ISTEXT([1]männlich!B33),[1]männlich!B33,"")</f>
        <v>Götz</v>
      </c>
      <c r="C27" s="6" t="str">
        <f>IF(ISTEXT([1]männlich!C33),[1]männlich!C33,"")</f>
        <v>Johannes</v>
      </c>
      <c r="D27" s="6" t="str">
        <f>IF(ISTEXT([1]männlich!E33),[1]männlich!E33,"")</f>
        <v>ELAC</v>
      </c>
      <c r="E27" s="6">
        <f>IF(ISNUMBER([1]männlich!D33),[1]männlich!D33,"")</f>
        <v>2004</v>
      </c>
      <c r="F27" s="6" t="s">
        <v>23</v>
      </c>
      <c r="G27" s="6">
        <f t="shared" si="12"/>
        <v>9</v>
      </c>
      <c r="H27" s="8">
        <v>1.64</v>
      </c>
      <c r="I27" s="6">
        <f t="shared" si="0"/>
        <v>107</v>
      </c>
      <c r="J27" s="8">
        <v>3.31</v>
      </c>
      <c r="K27" s="6">
        <f t="shared" si="1"/>
        <v>114</v>
      </c>
      <c r="L27" s="8">
        <v>4.8</v>
      </c>
      <c r="M27" s="6">
        <f t="shared" si="2"/>
        <v>102</v>
      </c>
      <c r="N27" s="11">
        <v>31.8</v>
      </c>
      <c r="O27" s="6">
        <f t="shared" si="3"/>
        <v>94</v>
      </c>
      <c r="P27" s="8">
        <v>0.9</v>
      </c>
      <c r="Q27" s="6">
        <f t="shared" si="4"/>
        <v>108</v>
      </c>
      <c r="R27" s="8">
        <v>19.600000000000001</v>
      </c>
      <c r="S27" s="6">
        <f t="shared" si="5"/>
        <v>155</v>
      </c>
      <c r="T27" s="8">
        <v>10.210000000000001</v>
      </c>
      <c r="U27" s="6">
        <f t="shared" si="6"/>
        <v>110</v>
      </c>
      <c r="V27" s="8">
        <v>2.78</v>
      </c>
      <c r="W27" s="6">
        <f t="shared" si="7"/>
        <v>136</v>
      </c>
      <c r="X27" s="8">
        <v>22.4</v>
      </c>
      <c r="Y27" s="6">
        <f t="shared" si="8"/>
        <v>214</v>
      </c>
      <c r="Z27" s="14">
        <v>95.9</v>
      </c>
      <c r="AA27" s="6">
        <f t="shared" si="9"/>
        <v>112</v>
      </c>
      <c r="AB27" s="14"/>
      <c r="AC27" s="6">
        <f t="shared" si="10"/>
        <v>0</v>
      </c>
      <c r="AD27" s="6">
        <f t="shared" si="11"/>
        <v>1252</v>
      </c>
      <c r="AE27" s="6">
        <v>5</v>
      </c>
    </row>
    <row r="28" spans="1:31" x14ac:dyDescent="0.25">
      <c r="A28" s="6">
        <f>[1]männlich!A22</f>
        <v>311</v>
      </c>
      <c r="B28" s="6" t="str">
        <f>IF(ISTEXT([1]männlich!B26),[1]männlich!B26,"")</f>
        <v>Pohl</v>
      </c>
      <c r="C28" s="6" t="str">
        <f>IF(ISTEXT([1]männlich!C26),[1]männlich!C26,"")</f>
        <v>Konstantin</v>
      </c>
      <c r="D28" s="6" t="str">
        <f>IF(ISTEXT([1]männlich!E26),[1]männlich!E26,"")</f>
        <v>ELAC</v>
      </c>
      <c r="E28" s="6">
        <f>IF(ISNUMBER([1]männlich!D26),[1]männlich!D26,"")</f>
        <v>2004</v>
      </c>
      <c r="F28" s="6" t="s">
        <v>23</v>
      </c>
      <c r="G28" s="6">
        <f t="shared" si="12"/>
        <v>9</v>
      </c>
      <c r="H28" s="8">
        <v>1.71</v>
      </c>
      <c r="I28" s="6">
        <f t="shared" si="0"/>
        <v>102</v>
      </c>
      <c r="J28" s="8">
        <v>3.25</v>
      </c>
      <c r="K28" s="6">
        <f t="shared" si="1"/>
        <v>112</v>
      </c>
      <c r="L28" s="8">
        <v>4.5999999999999996</v>
      </c>
      <c r="M28" s="6">
        <f t="shared" si="2"/>
        <v>98</v>
      </c>
      <c r="N28" s="11">
        <v>32</v>
      </c>
      <c r="O28" s="6">
        <f t="shared" si="3"/>
        <v>94</v>
      </c>
      <c r="P28" s="8">
        <v>1</v>
      </c>
      <c r="Q28" s="6">
        <f t="shared" si="4"/>
        <v>120</v>
      </c>
      <c r="R28" s="8">
        <v>14.8</v>
      </c>
      <c r="S28" s="6">
        <f t="shared" si="5"/>
        <v>117</v>
      </c>
      <c r="T28" s="8">
        <v>10.08</v>
      </c>
      <c r="U28" s="6">
        <f t="shared" si="6"/>
        <v>111</v>
      </c>
      <c r="V28" s="8">
        <v>2.58</v>
      </c>
      <c r="W28" s="6">
        <f t="shared" si="7"/>
        <v>126</v>
      </c>
      <c r="X28" s="8">
        <v>26.3</v>
      </c>
      <c r="Y28" s="6">
        <f t="shared" si="8"/>
        <v>251</v>
      </c>
      <c r="Z28" s="14">
        <v>91.5</v>
      </c>
      <c r="AA28" s="6">
        <f t="shared" si="9"/>
        <v>117</v>
      </c>
      <c r="AB28" s="14"/>
      <c r="AC28" s="6">
        <f t="shared" si="10"/>
        <v>0</v>
      </c>
      <c r="AD28" s="6">
        <f t="shared" si="11"/>
        <v>1248</v>
      </c>
      <c r="AE28" s="6">
        <v>6</v>
      </c>
    </row>
    <row r="29" spans="1:31" x14ac:dyDescent="0.25">
      <c r="A29" s="6">
        <f>[1]männlich!A33</f>
        <v>337</v>
      </c>
      <c r="B29" s="6" t="str">
        <f>IF(ISTEXT([1]männlich!B30),[1]männlich!B30,"")</f>
        <v>Römpler</v>
      </c>
      <c r="C29" s="6" t="str">
        <f>IF(ISTEXT([1]männlich!C30),[1]männlich!C30,"")</f>
        <v>Nils</v>
      </c>
      <c r="D29" s="6" t="str">
        <f>IF(ISTEXT([1]männlich!E30),[1]männlich!E30,"")</f>
        <v>ASV Erfurt</v>
      </c>
      <c r="E29" s="6">
        <f>IF(ISNUMBER([1]männlich!D30),[1]männlich!D30,"")</f>
        <v>2004</v>
      </c>
      <c r="F29" s="6" t="s">
        <v>23</v>
      </c>
      <c r="G29" s="6">
        <f t="shared" si="12"/>
        <v>9</v>
      </c>
      <c r="H29" s="8">
        <v>1.56</v>
      </c>
      <c r="I29" s="6">
        <f t="shared" si="0"/>
        <v>112</v>
      </c>
      <c r="J29" s="8">
        <v>3.28</v>
      </c>
      <c r="K29" s="6">
        <f t="shared" si="1"/>
        <v>113</v>
      </c>
      <c r="L29" s="8">
        <v>3.8</v>
      </c>
      <c r="M29" s="6">
        <f t="shared" si="2"/>
        <v>81</v>
      </c>
      <c r="N29" s="11">
        <v>32.200000000000003</v>
      </c>
      <c r="O29" s="6">
        <f t="shared" si="3"/>
        <v>93</v>
      </c>
      <c r="P29" s="8">
        <v>0.95</v>
      </c>
      <c r="Q29" s="6">
        <f t="shared" si="4"/>
        <v>114</v>
      </c>
      <c r="R29" s="8">
        <v>13.9</v>
      </c>
      <c r="S29" s="6">
        <f t="shared" si="5"/>
        <v>110</v>
      </c>
      <c r="T29" s="8">
        <v>9.94</v>
      </c>
      <c r="U29" s="6">
        <f t="shared" si="6"/>
        <v>113</v>
      </c>
      <c r="V29" s="8">
        <v>1.97</v>
      </c>
      <c r="W29" s="6">
        <f t="shared" si="7"/>
        <v>96</v>
      </c>
      <c r="X29" s="8">
        <v>20.5</v>
      </c>
      <c r="Y29" s="6">
        <f t="shared" si="8"/>
        <v>196</v>
      </c>
      <c r="Z29" s="14">
        <v>82.5</v>
      </c>
      <c r="AA29" s="6">
        <f t="shared" si="9"/>
        <v>130</v>
      </c>
      <c r="AB29" s="14"/>
      <c r="AC29" s="6">
        <f t="shared" si="10"/>
        <v>0</v>
      </c>
      <c r="AD29" s="6">
        <f t="shared" si="11"/>
        <v>1158</v>
      </c>
      <c r="AE29" s="6">
        <v>7</v>
      </c>
    </row>
    <row r="30" spans="1:31" x14ac:dyDescent="0.25">
      <c r="A30" s="6">
        <f>[1]männlich!A36</f>
        <v>389</v>
      </c>
      <c r="B30" s="6" t="str">
        <f>IF(ISTEXT([1]männlich!B34),[1]männlich!B34,"")</f>
        <v>Olak</v>
      </c>
      <c r="C30" s="6" t="str">
        <f>IF(ISTEXT([1]männlich!C34),[1]männlich!C34,"")</f>
        <v>Toni</v>
      </c>
      <c r="D30" s="6" t="str">
        <f>IF(ISTEXT([1]männlich!E34),[1]männlich!E34,"")</f>
        <v>ELAC</v>
      </c>
      <c r="E30" s="6">
        <f>IF(ISNUMBER([1]männlich!D34),[1]männlich!D34,"")</f>
        <v>2004</v>
      </c>
      <c r="F30" s="6" t="s">
        <v>23</v>
      </c>
      <c r="G30" s="6">
        <f t="shared" si="12"/>
        <v>9</v>
      </c>
      <c r="H30" s="8">
        <v>1.64</v>
      </c>
      <c r="I30" s="6">
        <f t="shared" si="0"/>
        <v>107</v>
      </c>
      <c r="J30" s="8">
        <v>3.08</v>
      </c>
      <c r="K30" s="6">
        <f t="shared" si="1"/>
        <v>106</v>
      </c>
      <c r="L30" s="8">
        <v>4</v>
      </c>
      <c r="M30" s="6">
        <f t="shared" si="2"/>
        <v>85</v>
      </c>
      <c r="N30" s="11">
        <v>33.799999999999997</v>
      </c>
      <c r="O30" s="6">
        <f t="shared" si="3"/>
        <v>89</v>
      </c>
      <c r="P30" s="8">
        <v>0.9</v>
      </c>
      <c r="Q30" s="6">
        <f t="shared" si="4"/>
        <v>108</v>
      </c>
      <c r="R30" s="8">
        <v>16.7</v>
      </c>
      <c r="S30" s="6">
        <f t="shared" si="5"/>
        <v>132</v>
      </c>
      <c r="T30" s="8">
        <v>10.64</v>
      </c>
      <c r="U30" s="6">
        <f t="shared" si="6"/>
        <v>106</v>
      </c>
      <c r="V30" s="8">
        <v>2.21</v>
      </c>
      <c r="W30" s="6">
        <f t="shared" si="7"/>
        <v>108</v>
      </c>
      <c r="X30" s="8">
        <v>20.100000000000001</v>
      </c>
      <c r="Y30" s="6">
        <f t="shared" si="8"/>
        <v>192</v>
      </c>
      <c r="Z30" s="14">
        <v>97.1</v>
      </c>
      <c r="AA30" s="6">
        <f t="shared" si="9"/>
        <v>110</v>
      </c>
      <c r="AB30" s="14"/>
      <c r="AC30" s="6">
        <f t="shared" si="10"/>
        <v>0</v>
      </c>
      <c r="AD30" s="6">
        <f t="shared" si="11"/>
        <v>1143</v>
      </c>
      <c r="AE30" s="6">
        <v>8</v>
      </c>
    </row>
    <row r="31" spans="1:31" x14ac:dyDescent="0.25">
      <c r="A31" s="6">
        <f>[1]männlich!A25</f>
        <v>300</v>
      </c>
      <c r="B31" s="6" t="str">
        <f>IF(ISTEXT([1]männlich!B27),[1]männlich!B27,"")</f>
        <v>Schlautmann</v>
      </c>
      <c r="C31" s="6" t="str">
        <f>IF(ISTEXT([1]männlich!C27),[1]männlich!C27,"")</f>
        <v>Martin</v>
      </c>
      <c r="D31" s="6" t="str">
        <f>IF(ISTEXT([1]männlich!E27),[1]männlich!E27,"")</f>
        <v>WSSV 1990 Suhl e.V.</v>
      </c>
      <c r="E31" s="6">
        <f>IF(ISNUMBER([1]männlich!D27),[1]männlich!D27,"")</f>
        <v>2004</v>
      </c>
      <c r="F31" s="6" t="s">
        <v>23</v>
      </c>
      <c r="G31" s="6">
        <f t="shared" si="12"/>
        <v>9</v>
      </c>
      <c r="H31" s="8">
        <v>1.67</v>
      </c>
      <c r="I31" s="6">
        <f t="shared" si="0"/>
        <v>105</v>
      </c>
      <c r="J31" s="8">
        <v>2.97</v>
      </c>
      <c r="K31" s="6">
        <f t="shared" si="1"/>
        <v>102</v>
      </c>
      <c r="L31" s="8">
        <v>3.9</v>
      </c>
      <c r="M31" s="6">
        <f t="shared" si="2"/>
        <v>83</v>
      </c>
      <c r="N31" s="11">
        <v>34.6</v>
      </c>
      <c r="O31" s="6">
        <f t="shared" si="3"/>
        <v>87</v>
      </c>
      <c r="P31" s="8">
        <v>0.9</v>
      </c>
      <c r="Q31" s="6">
        <f t="shared" si="4"/>
        <v>108</v>
      </c>
      <c r="R31" s="8">
        <v>12.3</v>
      </c>
      <c r="S31" s="6">
        <f t="shared" si="5"/>
        <v>97</v>
      </c>
      <c r="T31" s="8">
        <v>9.77</v>
      </c>
      <c r="U31" s="6">
        <f t="shared" si="6"/>
        <v>115</v>
      </c>
      <c r="V31" s="8">
        <v>1.95</v>
      </c>
      <c r="W31" s="6">
        <f t="shared" si="7"/>
        <v>95</v>
      </c>
      <c r="X31" s="8">
        <v>18.100000000000001</v>
      </c>
      <c r="Y31" s="6">
        <f t="shared" si="8"/>
        <v>173</v>
      </c>
      <c r="Z31" s="14">
        <v>86.8</v>
      </c>
      <c r="AA31" s="6">
        <f t="shared" si="9"/>
        <v>123</v>
      </c>
      <c r="AB31" s="14"/>
      <c r="AC31" s="6">
        <f t="shared" si="10"/>
        <v>0</v>
      </c>
      <c r="AD31" s="6">
        <f t="shared" si="11"/>
        <v>1088</v>
      </c>
      <c r="AE31" s="6">
        <v>9</v>
      </c>
    </row>
    <row r="32" spans="1:31" ht="15.75" thickBot="1" x14ac:dyDescent="0.3">
      <c r="A32" s="15">
        <f>[1]männlich!A28</f>
        <v>304</v>
      </c>
      <c r="B32" s="15" t="str">
        <f>IF(ISTEXT([1]männlich!B28),[1]männlich!B28,"")</f>
        <v>Dzikowski</v>
      </c>
      <c r="C32" s="15" t="str">
        <f>IF(ISTEXT([1]männlich!C28),[1]männlich!C28,"")</f>
        <v>Tim</v>
      </c>
      <c r="D32" s="15" t="str">
        <f>IF(ISTEXT([1]männlich!E28),[1]männlich!E28,"")</f>
        <v>WSSV 1990 Suhl e.V.</v>
      </c>
      <c r="E32" s="15">
        <f>IF(ISNUMBER([1]männlich!D28),[1]männlich!D28,"")</f>
        <v>2004</v>
      </c>
      <c r="F32" s="15" t="s">
        <v>23</v>
      </c>
      <c r="G32" s="15">
        <f t="shared" si="12"/>
        <v>9</v>
      </c>
      <c r="H32" s="16">
        <v>1.94</v>
      </c>
      <c r="I32" s="15">
        <f t="shared" si="0"/>
        <v>90</v>
      </c>
      <c r="J32" s="16">
        <v>2.25</v>
      </c>
      <c r="K32" s="15">
        <f t="shared" si="1"/>
        <v>77</v>
      </c>
      <c r="L32" s="16">
        <v>4.5999999999999996</v>
      </c>
      <c r="M32" s="15">
        <f t="shared" si="2"/>
        <v>98</v>
      </c>
      <c r="N32" s="17">
        <v>37.799999999999997</v>
      </c>
      <c r="O32" s="15">
        <f t="shared" si="3"/>
        <v>79</v>
      </c>
      <c r="P32" s="16">
        <v>0.6</v>
      </c>
      <c r="Q32" s="15">
        <f t="shared" si="4"/>
        <v>72</v>
      </c>
      <c r="R32" s="16">
        <v>11.6</v>
      </c>
      <c r="S32" s="15">
        <f t="shared" si="5"/>
        <v>91</v>
      </c>
      <c r="T32" s="16">
        <v>12.45</v>
      </c>
      <c r="U32" s="15">
        <f t="shared" si="6"/>
        <v>90</v>
      </c>
      <c r="V32" s="16">
        <v>1.41</v>
      </c>
      <c r="W32" s="15">
        <f t="shared" si="7"/>
        <v>69</v>
      </c>
      <c r="X32" s="16">
        <v>18</v>
      </c>
      <c r="Y32" s="15">
        <f t="shared" si="8"/>
        <v>172</v>
      </c>
      <c r="Z32" s="18">
        <v>108.3</v>
      </c>
      <c r="AA32" s="15">
        <f t="shared" si="9"/>
        <v>99</v>
      </c>
      <c r="AB32" s="18"/>
      <c r="AC32" s="15">
        <f t="shared" si="10"/>
        <v>0</v>
      </c>
      <c r="AD32" s="15">
        <f t="shared" si="11"/>
        <v>937</v>
      </c>
      <c r="AE32" s="15">
        <v>10</v>
      </c>
    </row>
    <row r="33" spans="1:31" ht="15.75" thickTop="1" x14ac:dyDescent="0.25">
      <c r="A33" s="19">
        <f>[1]männlich!A31</f>
        <v>327</v>
      </c>
      <c r="B33" s="19" t="str">
        <f>IF(ISTEXT([1]männlich!B35),[1]männlich!B35,"")</f>
        <v>Ferneding</v>
      </c>
      <c r="C33" s="19" t="str">
        <f>IF(ISTEXT([1]männlich!C35),[1]männlich!C35,"")</f>
        <v>Till</v>
      </c>
      <c r="D33" s="19" t="str">
        <f>IF(ISTEXT([1]männlich!E35),[1]männlich!E35,"")</f>
        <v>ASV Erfurt</v>
      </c>
      <c r="E33" s="19">
        <f>IF(ISNUMBER([1]männlich!D35),[1]männlich!D35,"")</f>
        <v>2003</v>
      </c>
      <c r="F33" s="19" t="s">
        <v>23</v>
      </c>
      <c r="G33" s="19">
        <f t="shared" si="12"/>
        <v>10</v>
      </c>
      <c r="H33" s="20">
        <v>1.67</v>
      </c>
      <c r="I33" s="19">
        <f t="shared" si="0"/>
        <v>105</v>
      </c>
      <c r="J33" s="20">
        <v>3.15</v>
      </c>
      <c r="K33" s="19">
        <f t="shared" si="1"/>
        <v>108</v>
      </c>
      <c r="L33" s="20">
        <v>3.9</v>
      </c>
      <c r="M33" s="19">
        <f t="shared" si="2"/>
        <v>83</v>
      </c>
      <c r="N33" s="21">
        <v>31.6</v>
      </c>
      <c r="O33" s="19">
        <f t="shared" si="3"/>
        <v>95</v>
      </c>
      <c r="P33" s="20">
        <v>0.95</v>
      </c>
      <c r="Q33" s="19">
        <f t="shared" si="4"/>
        <v>114</v>
      </c>
      <c r="R33" s="20">
        <v>18</v>
      </c>
      <c r="S33" s="19">
        <f t="shared" si="5"/>
        <v>142</v>
      </c>
      <c r="T33" s="20">
        <v>11.5</v>
      </c>
      <c r="U33" s="19">
        <f t="shared" si="6"/>
        <v>98</v>
      </c>
      <c r="V33" s="20">
        <v>2.36</v>
      </c>
      <c r="W33" s="19">
        <f t="shared" si="7"/>
        <v>115</v>
      </c>
      <c r="X33" s="20">
        <v>18.899999999999999</v>
      </c>
      <c r="Y33" s="19">
        <f t="shared" si="8"/>
        <v>181</v>
      </c>
      <c r="Z33" s="22"/>
      <c r="AA33" s="19">
        <f t="shared" si="9"/>
        <v>0</v>
      </c>
      <c r="AB33" s="22">
        <v>187.5</v>
      </c>
      <c r="AC33" s="19">
        <f t="shared" si="10"/>
        <v>114</v>
      </c>
      <c r="AD33" s="19">
        <f t="shared" si="11"/>
        <v>1155</v>
      </c>
      <c r="AE33" s="19">
        <v>2</v>
      </c>
    </row>
    <row r="34" spans="1:31" ht="15.75" thickBot="1" x14ac:dyDescent="0.3">
      <c r="A34" s="15">
        <f>[1]männlich!A32</f>
        <v>331</v>
      </c>
      <c r="B34" s="15" t="str">
        <f>IF(ISTEXT([1]männlich!B36),[1]männlich!B36,"")</f>
        <v>Ferneding</v>
      </c>
      <c r="C34" s="15" t="str">
        <f>IF(ISTEXT([1]männlich!C36),[1]männlich!C36,"")</f>
        <v>Conrad</v>
      </c>
      <c r="D34" s="15" t="str">
        <f>IF(ISTEXT([1]männlich!E36),[1]männlich!E36,"")</f>
        <v>ASV Erfurt</v>
      </c>
      <c r="E34" s="15">
        <f>IF(ISNUMBER([1]männlich!D36),[1]männlich!D36,"")</f>
        <v>2003</v>
      </c>
      <c r="F34" s="15" t="s">
        <v>23</v>
      </c>
      <c r="G34" s="15">
        <f t="shared" si="12"/>
        <v>10</v>
      </c>
      <c r="H34" s="16">
        <v>1.6</v>
      </c>
      <c r="I34" s="15">
        <f t="shared" si="0"/>
        <v>109</v>
      </c>
      <c r="J34" s="16">
        <v>3.35</v>
      </c>
      <c r="K34" s="15">
        <f t="shared" si="1"/>
        <v>115</v>
      </c>
      <c r="L34" s="16">
        <v>5.2</v>
      </c>
      <c r="M34" s="15">
        <f t="shared" si="2"/>
        <v>111</v>
      </c>
      <c r="N34" s="17">
        <v>30.4</v>
      </c>
      <c r="O34" s="15">
        <f t="shared" si="3"/>
        <v>99</v>
      </c>
      <c r="P34" s="16">
        <v>0.95</v>
      </c>
      <c r="Q34" s="15">
        <f t="shared" si="4"/>
        <v>114</v>
      </c>
      <c r="R34" s="16">
        <v>17</v>
      </c>
      <c r="S34" s="15">
        <f t="shared" si="5"/>
        <v>134</v>
      </c>
      <c r="T34" s="16">
        <v>10.99</v>
      </c>
      <c r="U34" s="15">
        <f t="shared" si="6"/>
        <v>102</v>
      </c>
      <c r="V34" s="16">
        <v>2.57</v>
      </c>
      <c r="W34" s="15">
        <f t="shared" si="7"/>
        <v>125</v>
      </c>
      <c r="X34" s="16">
        <v>19.8</v>
      </c>
      <c r="Y34" s="15">
        <f t="shared" si="8"/>
        <v>189</v>
      </c>
      <c r="Z34" s="18"/>
      <c r="AA34" s="15">
        <f t="shared" si="9"/>
        <v>0</v>
      </c>
      <c r="AB34" s="18">
        <v>184.8</v>
      </c>
      <c r="AC34" s="15">
        <f t="shared" si="10"/>
        <v>116</v>
      </c>
      <c r="AD34" s="15">
        <f t="shared" si="11"/>
        <v>1214</v>
      </c>
      <c r="AE34" s="15">
        <v>1</v>
      </c>
    </row>
    <row r="35" spans="1:31" ht="16.5" thickTop="1" thickBot="1" x14ac:dyDescent="0.3">
      <c r="A35" s="23">
        <f>[1]männlich!A30</f>
        <v>332</v>
      </c>
      <c r="B35" s="23" t="str">
        <f>IF(ISTEXT([1]männlich!B37),[1]männlich!B37,"")</f>
        <v>Cramer</v>
      </c>
      <c r="C35" s="23" t="str">
        <f>IF(ISTEXT([1]männlich!C37),[1]männlich!C37,"")</f>
        <v>Marius</v>
      </c>
      <c r="D35" s="23" t="str">
        <f>IF(ISTEXT([1]männlich!E37),[1]männlich!E37,"")</f>
        <v>ASV Erfurt</v>
      </c>
      <c r="E35" s="23">
        <f>IF(ISNUMBER([1]männlich!D37),[1]männlich!D37,"")</f>
        <v>2002</v>
      </c>
      <c r="F35" s="23" t="s">
        <v>23</v>
      </c>
      <c r="G35" s="23">
        <f t="shared" si="12"/>
        <v>11</v>
      </c>
      <c r="H35" s="24">
        <v>1.48</v>
      </c>
      <c r="I35" s="23">
        <f t="shared" si="0"/>
        <v>118</v>
      </c>
      <c r="J35" s="24">
        <v>3.68</v>
      </c>
      <c r="K35" s="23">
        <f t="shared" si="1"/>
        <v>126</v>
      </c>
      <c r="L35" s="24">
        <v>6.1</v>
      </c>
      <c r="M35" s="23">
        <f t="shared" si="2"/>
        <v>130</v>
      </c>
      <c r="N35" s="25">
        <v>29.2</v>
      </c>
      <c r="O35" s="23">
        <f t="shared" si="3"/>
        <v>103</v>
      </c>
      <c r="P35" s="24">
        <v>1</v>
      </c>
      <c r="Q35" s="23">
        <f t="shared" si="4"/>
        <v>120</v>
      </c>
      <c r="R35" s="24">
        <v>19</v>
      </c>
      <c r="S35" s="23">
        <f t="shared" si="5"/>
        <v>150</v>
      </c>
      <c r="T35" s="24">
        <v>12.3</v>
      </c>
      <c r="U35" s="23">
        <f t="shared" si="6"/>
        <v>91</v>
      </c>
      <c r="V35" s="24">
        <v>2.86</v>
      </c>
      <c r="W35" s="23">
        <f t="shared" si="7"/>
        <v>140</v>
      </c>
      <c r="X35" s="24">
        <v>25.9</v>
      </c>
      <c r="Y35" s="23">
        <f t="shared" si="8"/>
        <v>248</v>
      </c>
      <c r="Z35" s="26"/>
      <c r="AA35" s="23">
        <f t="shared" si="9"/>
        <v>0</v>
      </c>
      <c r="AB35" s="26">
        <v>173.4</v>
      </c>
      <c r="AC35" s="23">
        <f t="shared" si="10"/>
        <v>123</v>
      </c>
      <c r="AD35" s="23">
        <f t="shared" si="11"/>
        <v>1349</v>
      </c>
      <c r="AE35" s="23">
        <v>1</v>
      </c>
    </row>
    <row r="36" spans="1:31" ht="15.75" thickTop="1" x14ac:dyDescent="0.25">
      <c r="A36" s="19">
        <f>[1]männlich!A39</f>
        <v>323</v>
      </c>
      <c r="B36" s="19" t="str">
        <f>IF(ISTEXT([1]männlich!B38),[1]männlich!B38,"")</f>
        <v>Janeczek</v>
      </c>
      <c r="C36" s="19" t="str">
        <f>IF(ISTEXT([1]männlich!C38),[1]männlich!C38,"")</f>
        <v>Leander</v>
      </c>
      <c r="D36" s="19" t="str">
        <f>IF(ISTEXT([1]männlich!E38),[1]männlich!E38,"")</f>
        <v>ASV Erfurt</v>
      </c>
      <c r="E36" s="19">
        <f>IF(ISNUMBER([1]männlich!D38),[1]männlich!D38,"")</f>
        <v>2001</v>
      </c>
      <c r="F36" s="19" t="s">
        <v>23</v>
      </c>
      <c r="G36" s="19">
        <f t="shared" si="12"/>
        <v>12</v>
      </c>
      <c r="H36" s="20">
        <v>1.35</v>
      </c>
      <c r="I36" s="19">
        <f t="shared" si="0"/>
        <v>130</v>
      </c>
      <c r="J36" s="20">
        <v>4.26</v>
      </c>
      <c r="K36" s="19">
        <f t="shared" si="1"/>
        <v>146</v>
      </c>
      <c r="L36" s="20">
        <v>8.8000000000000007</v>
      </c>
      <c r="M36" s="19">
        <f t="shared" si="2"/>
        <v>187</v>
      </c>
      <c r="N36" s="21">
        <v>28.9</v>
      </c>
      <c r="O36" s="19">
        <f t="shared" si="3"/>
        <v>104</v>
      </c>
      <c r="P36" s="20">
        <v>1.2</v>
      </c>
      <c r="Q36" s="19">
        <f t="shared" si="4"/>
        <v>145</v>
      </c>
      <c r="R36" s="20">
        <v>23.1</v>
      </c>
      <c r="S36" s="19">
        <f t="shared" si="5"/>
        <v>182</v>
      </c>
      <c r="T36" s="20">
        <v>9.75</v>
      </c>
      <c r="U36" s="19">
        <f t="shared" si="6"/>
        <v>115</v>
      </c>
      <c r="V36" s="20">
        <v>3.09</v>
      </c>
      <c r="W36" s="19">
        <f t="shared" si="7"/>
        <v>151</v>
      </c>
      <c r="X36" s="20">
        <v>31.3</v>
      </c>
      <c r="Y36" s="19">
        <f t="shared" si="8"/>
        <v>299</v>
      </c>
      <c r="Z36" s="22"/>
      <c r="AA36" s="19">
        <f t="shared" si="9"/>
        <v>0</v>
      </c>
      <c r="AB36" s="22">
        <v>184.3</v>
      </c>
      <c r="AC36" s="19">
        <f t="shared" si="10"/>
        <v>116</v>
      </c>
      <c r="AD36" s="19">
        <f t="shared" si="11"/>
        <v>1575</v>
      </c>
      <c r="AE36" s="19">
        <v>1</v>
      </c>
    </row>
    <row r="37" spans="1:31" ht="15.75" thickBot="1" x14ac:dyDescent="0.3">
      <c r="A37" s="15">
        <f>[1]männlich!A38</f>
        <v>315</v>
      </c>
      <c r="B37" s="15" t="str">
        <f>IF(ISTEXT([1]männlich!B39),[1]männlich!B39,"")</f>
        <v>Voigt</v>
      </c>
      <c r="C37" s="15" t="str">
        <f>IF(ISTEXT([1]männlich!C39),[1]männlich!C39,"")</f>
        <v>Kai</v>
      </c>
      <c r="D37" s="15" t="str">
        <f>IF(ISTEXT([1]männlich!E39),[1]männlich!E39,"")</f>
        <v>ASV Erfurt</v>
      </c>
      <c r="E37" s="15">
        <f>IF(ISNUMBER([1]männlich!D39),[1]männlich!D39,"")</f>
        <v>2001</v>
      </c>
      <c r="F37" s="15" t="s">
        <v>23</v>
      </c>
      <c r="G37" s="15">
        <f t="shared" si="12"/>
        <v>12</v>
      </c>
      <c r="H37" s="16">
        <v>1.54</v>
      </c>
      <c r="I37" s="15">
        <f t="shared" si="0"/>
        <v>114</v>
      </c>
      <c r="J37" s="16">
        <v>3.35</v>
      </c>
      <c r="K37" s="15">
        <f t="shared" si="1"/>
        <v>115</v>
      </c>
      <c r="L37" s="16">
        <v>7.5</v>
      </c>
      <c r="M37" s="15">
        <f t="shared" si="2"/>
        <v>160</v>
      </c>
      <c r="N37" s="17">
        <v>30.3</v>
      </c>
      <c r="O37" s="15">
        <f t="shared" si="3"/>
        <v>99</v>
      </c>
      <c r="P37" s="16">
        <v>0.95</v>
      </c>
      <c r="Q37" s="15">
        <f t="shared" si="4"/>
        <v>114</v>
      </c>
      <c r="R37" s="16">
        <v>21</v>
      </c>
      <c r="S37" s="15">
        <f t="shared" si="5"/>
        <v>166</v>
      </c>
      <c r="T37" s="16">
        <v>11.33</v>
      </c>
      <c r="U37" s="15">
        <f t="shared" si="6"/>
        <v>99</v>
      </c>
      <c r="V37" s="16">
        <v>2.2200000000000002</v>
      </c>
      <c r="W37" s="15">
        <f t="shared" si="7"/>
        <v>108</v>
      </c>
      <c r="X37" s="16">
        <v>26.2</v>
      </c>
      <c r="Y37" s="15">
        <f t="shared" si="8"/>
        <v>250</v>
      </c>
      <c r="Z37" s="18"/>
      <c r="AA37" s="15">
        <f t="shared" si="9"/>
        <v>0</v>
      </c>
      <c r="AB37" s="18">
        <v>187.2</v>
      </c>
      <c r="AC37" s="15">
        <f t="shared" si="10"/>
        <v>114</v>
      </c>
      <c r="AD37" s="15">
        <f t="shared" si="11"/>
        <v>1339</v>
      </c>
      <c r="AE37" s="15">
        <v>2</v>
      </c>
    </row>
    <row r="38" spans="1:31" ht="15.75" thickTop="1" x14ac:dyDescent="0.25">
      <c r="A38" s="19">
        <f>[1]männlich!A40</f>
        <v>322</v>
      </c>
      <c r="B38" s="19" t="str">
        <f>IF(ISTEXT([1]männlich!B40),[1]männlich!B40,"")</f>
        <v>von Friesen</v>
      </c>
      <c r="C38" s="19" t="str">
        <f>IF(ISTEXT([1]männlich!C40),[1]männlich!C40,"")</f>
        <v>Felix</v>
      </c>
      <c r="D38" s="19" t="str">
        <f>IF(ISTEXT([1]männlich!E40),[1]männlich!E40,"")</f>
        <v>ASV Erfurt</v>
      </c>
      <c r="E38" s="19">
        <f>IF(ISNUMBER([1]männlich!D40),[1]männlich!D40,"")</f>
        <v>2000</v>
      </c>
      <c r="F38" s="19" t="s">
        <v>23</v>
      </c>
      <c r="G38" s="19">
        <f t="shared" si="12"/>
        <v>13</v>
      </c>
      <c r="H38" s="20">
        <v>1.37</v>
      </c>
      <c r="I38" s="19">
        <f t="shared" si="0"/>
        <v>128</v>
      </c>
      <c r="J38" s="20">
        <v>4.57</v>
      </c>
      <c r="K38" s="19">
        <f t="shared" si="1"/>
        <v>157</v>
      </c>
      <c r="L38" s="20">
        <v>10</v>
      </c>
      <c r="M38" s="19">
        <f t="shared" si="2"/>
        <v>213</v>
      </c>
      <c r="N38" s="21">
        <v>27.9</v>
      </c>
      <c r="O38" s="19">
        <f t="shared" si="3"/>
        <v>108</v>
      </c>
      <c r="P38" s="20">
        <v>1.1000000000000001</v>
      </c>
      <c r="Q38" s="19">
        <f t="shared" si="4"/>
        <v>133</v>
      </c>
      <c r="R38" s="20">
        <v>22</v>
      </c>
      <c r="S38" s="19">
        <f t="shared" si="5"/>
        <v>174</v>
      </c>
      <c r="T38" s="20">
        <v>9.8000000000000007</v>
      </c>
      <c r="U38" s="19">
        <f t="shared" si="6"/>
        <v>115</v>
      </c>
      <c r="V38" s="20">
        <v>3.75</v>
      </c>
      <c r="W38" s="19">
        <f t="shared" si="7"/>
        <v>183</v>
      </c>
      <c r="X38" s="20">
        <v>40.200000000000003</v>
      </c>
      <c r="Y38" s="19">
        <f t="shared" si="8"/>
        <v>384</v>
      </c>
      <c r="Z38" s="22"/>
      <c r="AA38" s="19">
        <f t="shared" si="9"/>
        <v>0</v>
      </c>
      <c r="AB38" s="22">
        <v>188.5</v>
      </c>
      <c r="AC38" s="19">
        <f t="shared" si="10"/>
        <v>114</v>
      </c>
      <c r="AD38" s="19">
        <f t="shared" si="11"/>
        <v>1709</v>
      </c>
      <c r="AE38" s="19">
        <v>1</v>
      </c>
    </row>
    <row r="39" spans="1:31" x14ac:dyDescent="0.25">
      <c r="A39" s="6">
        <f>[1]männlich!A41</f>
        <v>308</v>
      </c>
      <c r="B39" s="6" t="str">
        <f>IF(ISTEXT([1]männlich!B41),[1]männlich!B41,"")</f>
        <v>Schlautmann</v>
      </c>
      <c r="C39" s="6" t="str">
        <f>IF(ISTEXT([1]männlich!C41),[1]männlich!C41,"")</f>
        <v>Johannes</v>
      </c>
      <c r="D39" s="6" t="str">
        <f>IF(ISTEXT([1]männlich!E41),[1]männlich!E41,"")</f>
        <v>WSSV 1990 Suhl e.V.</v>
      </c>
      <c r="E39" s="6">
        <f>IF(ISNUMBER([1]männlich!D41),[1]männlich!D41,"")</f>
        <v>2000</v>
      </c>
      <c r="F39" s="6" t="s">
        <v>23</v>
      </c>
      <c r="G39" s="6">
        <f t="shared" si="12"/>
        <v>13</v>
      </c>
      <c r="H39" s="8">
        <v>1.3</v>
      </c>
      <c r="I39" s="6">
        <f t="shared" si="0"/>
        <v>135</v>
      </c>
      <c r="J39" s="8">
        <v>4.28</v>
      </c>
      <c r="K39" s="6">
        <f t="shared" si="1"/>
        <v>147</v>
      </c>
      <c r="L39" s="8">
        <v>10.1</v>
      </c>
      <c r="M39" s="6">
        <f t="shared" si="2"/>
        <v>215</v>
      </c>
      <c r="N39" s="11">
        <v>27.5</v>
      </c>
      <c r="O39" s="6">
        <f t="shared" si="3"/>
        <v>109</v>
      </c>
      <c r="P39" s="8">
        <v>1.2</v>
      </c>
      <c r="Q39" s="6">
        <f t="shared" si="4"/>
        <v>145</v>
      </c>
      <c r="R39" s="8">
        <v>24</v>
      </c>
      <c r="S39" s="6">
        <f t="shared" si="5"/>
        <v>189</v>
      </c>
      <c r="T39" s="8">
        <v>9.52</v>
      </c>
      <c r="U39" s="6">
        <f t="shared" si="6"/>
        <v>118</v>
      </c>
      <c r="V39" s="8">
        <v>3.18</v>
      </c>
      <c r="W39" s="6">
        <f t="shared" si="7"/>
        <v>155</v>
      </c>
      <c r="X39" s="8">
        <v>26.6</v>
      </c>
      <c r="Y39" s="6">
        <f t="shared" si="8"/>
        <v>254</v>
      </c>
      <c r="Z39" s="14"/>
      <c r="AA39" s="6">
        <f t="shared" si="9"/>
        <v>0</v>
      </c>
      <c r="AB39" s="14">
        <v>166.9</v>
      </c>
      <c r="AC39" s="6">
        <f t="shared" si="10"/>
        <v>128</v>
      </c>
      <c r="AD39" s="6">
        <f t="shared" si="11"/>
        <v>1595</v>
      </c>
      <c r="AE39" s="6">
        <v>2</v>
      </c>
    </row>
    <row r="40" spans="1:31" x14ac:dyDescent="0.25">
      <c r="A40" s="6">
        <f>[1]männlich!A42</f>
        <v>313</v>
      </c>
      <c r="B40" s="6" t="str">
        <f>IF(ISTEXT([1]männlich!B42),[1]männlich!B42,"")</f>
        <v>Heßler</v>
      </c>
      <c r="C40" s="6" t="str">
        <f>IF(ISTEXT([1]männlich!C42),[1]männlich!C42,"")</f>
        <v>Daniel</v>
      </c>
      <c r="D40" s="6" t="str">
        <f>IF(ISTEXT([1]männlich!E42),[1]männlich!E42,"")</f>
        <v>ASV Erfurt</v>
      </c>
      <c r="E40" s="6">
        <f>IF(ISNUMBER([1]männlich!D42),[1]männlich!D42,"")</f>
        <v>2000</v>
      </c>
      <c r="F40" s="6" t="s">
        <v>23</v>
      </c>
      <c r="G40" s="6">
        <f t="shared" si="12"/>
        <v>13</v>
      </c>
      <c r="H40" s="8">
        <v>1.7</v>
      </c>
      <c r="I40" s="6">
        <f t="shared" si="0"/>
        <v>103</v>
      </c>
      <c r="J40" s="8">
        <v>3.07</v>
      </c>
      <c r="K40" s="6">
        <f t="shared" si="1"/>
        <v>105</v>
      </c>
      <c r="L40" s="8">
        <v>5.7</v>
      </c>
      <c r="M40" s="6">
        <f t="shared" si="2"/>
        <v>121</v>
      </c>
      <c r="N40" s="11">
        <v>31.9</v>
      </c>
      <c r="O40" s="6">
        <f t="shared" si="3"/>
        <v>94</v>
      </c>
      <c r="P40" s="8">
        <v>0.9</v>
      </c>
      <c r="Q40" s="6">
        <f t="shared" si="4"/>
        <v>108</v>
      </c>
      <c r="R40" s="8">
        <v>19</v>
      </c>
      <c r="S40" s="6">
        <f t="shared" si="5"/>
        <v>150</v>
      </c>
      <c r="T40" s="8">
        <v>13.24</v>
      </c>
      <c r="U40" s="6">
        <f t="shared" si="6"/>
        <v>85</v>
      </c>
      <c r="V40" s="8">
        <v>1.87</v>
      </c>
      <c r="W40" s="6">
        <f t="shared" si="7"/>
        <v>91</v>
      </c>
      <c r="X40" s="8">
        <v>21.9</v>
      </c>
      <c r="Y40" s="6">
        <f t="shared" si="8"/>
        <v>209</v>
      </c>
      <c r="Z40" s="14"/>
      <c r="AA40" s="6">
        <f t="shared" si="9"/>
        <v>0</v>
      </c>
      <c r="AB40" s="14">
        <v>190.4</v>
      </c>
      <c r="AC40" s="6">
        <f t="shared" si="10"/>
        <v>112</v>
      </c>
      <c r="AD40" s="6">
        <f t="shared" si="11"/>
        <v>1178</v>
      </c>
      <c r="AE40" s="6">
        <v>6</v>
      </c>
    </row>
    <row r="41" spans="1:31" x14ac:dyDescent="0.25">
      <c r="A41" s="6">
        <f>[1]männlich!A43</f>
        <v>317</v>
      </c>
      <c r="B41" s="6" t="str">
        <f>IF(ISTEXT([1]männlich!B43),[1]männlich!B43,"")</f>
        <v>Kolarzik</v>
      </c>
      <c r="C41" s="6" t="str">
        <f>IF(ISTEXT([1]männlich!C43),[1]männlich!C43,"")</f>
        <v>Tim</v>
      </c>
      <c r="D41" s="6" t="str">
        <f>IF(ISTEXT([1]männlich!E43),[1]männlich!E43,"")</f>
        <v>ASV Erfurt</v>
      </c>
      <c r="E41" s="6">
        <f>IF(ISNUMBER([1]männlich!D43),[1]männlich!D43,"")</f>
        <v>2000</v>
      </c>
      <c r="F41" s="6" t="s">
        <v>23</v>
      </c>
      <c r="G41" s="6">
        <f t="shared" si="12"/>
        <v>13</v>
      </c>
      <c r="H41" s="8">
        <v>1.54</v>
      </c>
      <c r="I41" s="6">
        <f t="shared" si="0"/>
        <v>114</v>
      </c>
      <c r="J41" s="8">
        <v>3.43</v>
      </c>
      <c r="K41" s="6">
        <f t="shared" si="1"/>
        <v>118</v>
      </c>
      <c r="L41" s="8">
        <v>8.1999999999999993</v>
      </c>
      <c r="M41" s="6">
        <f t="shared" si="2"/>
        <v>174</v>
      </c>
      <c r="N41" s="11">
        <v>30.5</v>
      </c>
      <c r="O41" s="6">
        <f t="shared" si="3"/>
        <v>98</v>
      </c>
      <c r="P41" s="8">
        <v>1.1000000000000001</v>
      </c>
      <c r="Q41" s="6">
        <f t="shared" si="4"/>
        <v>133</v>
      </c>
      <c r="R41" s="8">
        <v>21</v>
      </c>
      <c r="S41" s="6">
        <f t="shared" si="5"/>
        <v>166</v>
      </c>
      <c r="T41" s="8">
        <v>11.73</v>
      </c>
      <c r="U41" s="6">
        <f t="shared" si="6"/>
        <v>96</v>
      </c>
      <c r="V41" s="8">
        <v>3.28</v>
      </c>
      <c r="W41" s="6">
        <f t="shared" si="7"/>
        <v>160</v>
      </c>
      <c r="X41" s="8">
        <v>33.200000000000003</v>
      </c>
      <c r="Y41" s="6">
        <f t="shared" si="8"/>
        <v>317</v>
      </c>
      <c r="Z41" s="14"/>
      <c r="AA41" s="6">
        <f t="shared" si="9"/>
        <v>0</v>
      </c>
      <c r="AB41" s="14">
        <v>187.8</v>
      </c>
      <c r="AC41" s="6">
        <f t="shared" si="10"/>
        <v>114</v>
      </c>
      <c r="AD41" s="6">
        <f t="shared" si="11"/>
        <v>1490</v>
      </c>
      <c r="AE41" s="6">
        <v>5</v>
      </c>
    </row>
    <row r="42" spans="1:31" x14ac:dyDescent="0.25">
      <c r="A42" s="6">
        <f>[1]männlich!A44</f>
        <v>320</v>
      </c>
      <c r="B42" s="6" t="str">
        <f>IF(ISTEXT([1]männlich!B44),[1]männlich!B44,"")</f>
        <v>Steingans</v>
      </c>
      <c r="C42" s="6" t="str">
        <f>IF(ISTEXT([1]männlich!C44),[1]männlich!C44,"")</f>
        <v>Marvin</v>
      </c>
      <c r="D42" s="6" t="str">
        <f>IF(ISTEXT([1]männlich!E44),[1]männlich!E44,"")</f>
        <v>ASV Erfurt</v>
      </c>
      <c r="E42" s="6">
        <f>IF(ISNUMBER([1]männlich!D44),[1]männlich!D44,"")</f>
        <v>2000</v>
      </c>
      <c r="F42" s="6" t="s">
        <v>23</v>
      </c>
      <c r="G42" s="6">
        <f t="shared" si="12"/>
        <v>13</v>
      </c>
      <c r="H42" s="8">
        <v>1.53</v>
      </c>
      <c r="I42" s="6">
        <f t="shared" si="0"/>
        <v>114</v>
      </c>
      <c r="J42" s="8">
        <v>3.55</v>
      </c>
      <c r="K42" s="6">
        <f t="shared" si="1"/>
        <v>122</v>
      </c>
      <c r="L42" s="8">
        <v>9.3000000000000007</v>
      </c>
      <c r="M42" s="6">
        <f t="shared" si="2"/>
        <v>198</v>
      </c>
      <c r="N42" s="11">
        <v>29.1</v>
      </c>
      <c r="O42" s="6">
        <f t="shared" si="3"/>
        <v>103</v>
      </c>
      <c r="P42" s="8">
        <v>1</v>
      </c>
      <c r="Q42" s="6">
        <f t="shared" si="4"/>
        <v>120</v>
      </c>
      <c r="R42" s="8">
        <v>22</v>
      </c>
      <c r="S42" s="6">
        <f t="shared" si="5"/>
        <v>174</v>
      </c>
      <c r="T42" s="8">
        <v>10.89</v>
      </c>
      <c r="U42" s="6">
        <f t="shared" si="6"/>
        <v>103</v>
      </c>
      <c r="V42" s="8">
        <v>2.58</v>
      </c>
      <c r="W42" s="6">
        <f t="shared" si="7"/>
        <v>126</v>
      </c>
      <c r="X42" s="8">
        <v>33.200000000000003</v>
      </c>
      <c r="Y42" s="6">
        <f t="shared" si="8"/>
        <v>317</v>
      </c>
      <c r="Z42" s="14"/>
      <c r="AA42" s="6">
        <f t="shared" si="9"/>
        <v>0</v>
      </c>
      <c r="AB42" s="14">
        <v>186.1</v>
      </c>
      <c r="AC42" s="6">
        <f t="shared" si="10"/>
        <v>115</v>
      </c>
      <c r="AD42" s="6">
        <f t="shared" si="11"/>
        <v>1492</v>
      </c>
      <c r="AE42" s="6">
        <v>4</v>
      </c>
    </row>
    <row r="43" spans="1:31" x14ac:dyDescent="0.25">
      <c r="A43" s="6">
        <f>[1]männlich!A45</f>
        <v>321</v>
      </c>
      <c r="B43" s="6" t="str">
        <f>IF(ISTEXT([1]männlich!B45),[1]männlich!B45,"")</f>
        <v>Trümper</v>
      </c>
      <c r="C43" s="6" t="str">
        <f>IF(ISTEXT([1]männlich!C45),[1]männlich!C45,"")</f>
        <v>Sebastian</v>
      </c>
      <c r="D43" s="6" t="str">
        <f>IF(ISTEXT([1]männlich!E45),[1]männlich!E45,"")</f>
        <v>ASV Erfurt</v>
      </c>
      <c r="E43" s="6">
        <f>IF(ISNUMBER([1]männlich!D45),[1]männlich!D45,"")</f>
        <v>2000</v>
      </c>
      <c r="F43" s="6" t="s">
        <v>23</v>
      </c>
      <c r="G43" s="6">
        <f t="shared" si="12"/>
        <v>13</v>
      </c>
      <c r="H43" s="8"/>
      <c r="I43" s="6">
        <f t="shared" si="0"/>
        <v>0</v>
      </c>
      <c r="J43" s="8"/>
      <c r="K43" s="6">
        <f t="shared" si="1"/>
        <v>0</v>
      </c>
      <c r="L43" s="8"/>
      <c r="M43" s="6">
        <f t="shared" si="2"/>
        <v>0</v>
      </c>
      <c r="N43" s="11"/>
      <c r="O43" s="6">
        <f t="shared" si="3"/>
        <v>0</v>
      </c>
      <c r="P43" s="8"/>
      <c r="Q43" s="6">
        <f t="shared" si="4"/>
        <v>0</v>
      </c>
      <c r="R43" s="8"/>
      <c r="S43" s="6">
        <f t="shared" si="5"/>
        <v>0</v>
      </c>
      <c r="T43" s="8"/>
      <c r="U43" s="6">
        <f t="shared" si="6"/>
        <v>0</v>
      </c>
      <c r="V43" s="8"/>
      <c r="W43" s="6">
        <f t="shared" si="7"/>
        <v>0</v>
      </c>
      <c r="X43" s="8"/>
      <c r="Y43" s="6">
        <f t="shared" si="8"/>
        <v>0</v>
      </c>
      <c r="Z43" s="14"/>
      <c r="AA43" s="6">
        <f t="shared" si="9"/>
        <v>0</v>
      </c>
      <c r="AB43" s="14"/>
      <c r="AC43" s="6">
        <f t="shared" si="10"/>
        <v>0</v>
      </c>
      <c r="AD43" s="6">
        <f t="shared" si="11"/>
        <v>0</v>
      </c>
      <c r="AE43" s="6"/>
    </row>
    <row r="44" spans="1:31" x14ac:dyDescent="0.25">
      <c r="A44" s="6">
        <f>[1]männlich!A46</f>
        <v>324</v>
      </c>
      <c r="B44" s="6" t="str">
        <f>IF(ISTEXT([1]männlich!B46),[1]männlich!B46,"")</f>
        <v>Keller</v>
      </c>
      <c r="C44" s="6" t="str">
        <f>IF(ISTEXT([1]männlich!C46),[1]männlich!C46,"")</f>
        <v>Max</v>
      </c>
      <c r="D44" s="6" t="str">
        <f>IF(ISTEXT([1]männlich!E46),[1]männlich!E46,"")</f>
        <v>ASV Erfurt</v>
      </c>
      <c r="E44" s="6">
        <f>IF(ISNUMBER([1]männlich!D46),[1]männlich!D46,"")</f>
        <v>2000</v>
      </c>
      <c r="F44" s="6" t="s">
        <v>23</v>
      </c>
      <c r="G44" s="6">
        <f t="shared" si="12"/>
        <v>13</v>
      </c>
      <c r="H44" s="8">
        <v>1.42</v>
      </c>
      <c r="I44" s="6">
        <f t="shared" si="0"/>
        <v>123</v>
      </c>
      <c r="J44" s="8">
        <v>3.85</v>
      </c>
      <c r="K44" s="6">
        <f t="shared" si="1"/>
        <v>132</v>
      </c>
      <c r="L44" s="8">
        <v>11.7</v>
      </c>
      <c r="M44" s="6">
        <f t="shared" si="2"/>
        <v>249</v>
      </c>
      <c r="N44" s="11">
        <v>29.6</v>
      </c>
      <c r="O44" s="6">
        <f t="shared" si="3"/>
        <v>101</v>
      </c>
      <c r="P44" s="8">
        <v>1</v>
      </c>
      <c r="Q44" s="6">
        <f t="shared" si="4"/>
        <v>120</v>
      </c>
      <c r="R44" s="8">
        <v>21</v>
      </c>
      <c r="S44" s="6">
        <f t="shared" si="5"/>
        <v>166</v>
      </c>
      <c r="T44" s="8">
        <v>11.23</v>
      </c>
      <c r="U44" s="6">
        <f t="shared" si="6"/>
        <v>100</v>
      </c>
      <c r="V44" s="8">
        <v>2.16</v>
      </c>
      <c r="W44" s="6">
        <f t="shared" si="7"/>
        <v>105</v>
      </c>
      <c r="X44" s="8">
        <v>32.799999999999997</v>
      </c>
      <c r="Y44" s="6">
        <f t="shared" si="8"/>
        <v>314</v>
      </c>
      <c r="Z44" s="14"/>
      <c r="AA44" s="6">
        <f t="shared" si="9"/>
        <v>0</v>
      </c>
      <c r="AB44" s="14">
        <v>178.1</v>
      </c>
      <c r="AC44" s="6">
        <f t="shared" si="10"/>
        <v>120</v>
      </c>
      <c r="AD44" s="6">
        <f t="shared" si="11"/>
        <v>1530</v>
      </c>
      <c r="AE44" s="6">
        <v>3</v>
      </c>
    </row>
  </sheetData>
  <mergeCells count="1">
    <mergeCell ref="F3:G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Yvonne Dietrich</dc:creator>
  <cp:lastModifiedBy>Yvonne Dietrich</cp:lastModifiedBy>
  <dcterms:created xsi:type="dcterms:W3CDTF">2013-09-09T06:21:46Z</dcterms:created>
  <dcterms:modified xsi:type="dcterms:W3CDTF">2013-09-09T06:22:24Z</dcterms:modified>
</cp:coreProperties>
</file>